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2" activeTab="6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6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fullCalcOnLoad="1"/>
</workbook>
</file>

<file path=xl/sharedStrings.xml><?xml version="1.0" encoding="utf-8"?>
<sst xmlns="http://schemas.openxmlformats.org/spreadsheetml/2006/main" count="342" uniqueCount="229">
  <si>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</si>
  <si>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</si>
  <si>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</si>
  <si>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</si>
  <si>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</si>
  <si>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</si>
  <si>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</si>
  <si>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</si>
  <si>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</si>
  <si>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</si>
  <si>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</si>
  <si>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</si>
  <si>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</si>
  <si>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</si>
  <si>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</si>
  <si>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</si>
  <si>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</si>
  <si>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</si>
  <si>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</si>
  <si>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</si>
  <si>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</si>
  <si>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</si>
  <si>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</si>
  <si>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</si>
  <si>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</si>
  <si>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</si>
  <si>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</si>
  <si>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</si>
  <si>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</si>
  <si>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</si>
  <si>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</si>
  <si>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</si>
  <si>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</si>
  <si>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</si>
  <si>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</si>
  <si>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</si>
  <si>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</si>
  <si>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</si>
  <si>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</si>
  <si>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</si>
  <si>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</si>
  <si>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</si>
  <si>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Выявлено нарушений</t>
  </si>
  <si>
    <t>5.1</t>
  </si>
  <si>
    <t>5.2</t>
  </si>
  <si>
    <t>5.3</t>
  </si>
  <si>
    <t>5.4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</si>
  <si>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</si>
  <si>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</si>
  <si>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</si>
  <si>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</si>
  <si>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</si>
  <si>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</si>
  <si>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</si>
  <si>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</si>
  <si>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</si>
  <si>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</si>
  <si>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</si>
  <si>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</si>
  <si>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</si>
  <si>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</si>
  <si>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</si>
  <si>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</si>
  <si>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</si>
  <si>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</si>
  <si>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</si>
  <si>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</si>
  <si>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</si>
  <si>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</si>
  <si>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</si>
  <si>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</si>
  <si>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</si>
  <si>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</si>
  <si>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</si>
  <si>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</si>
  <si>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</si>
  <si>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</si>
  <si>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</si>
  <si>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</si>
  <si>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</si>
  <si>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</si>
  <si>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</si>
  <si>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</si>
  <si>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</si>
  <si>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</si>
  <si>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</si>
  <si>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</si>
  <si>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</si>
  <si>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</si>
  <si>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</si>
  <si>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</si>
  <si>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</si>
  <si>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</si>
  <si>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</si>
  <si>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</si>
  <si>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</si>
  <si>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</si>
  <si>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</si>
  <si>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</si>
  <si>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</si>
  <si>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</si>
  <si>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</si>
  <si>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</si>
  <si>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</si>
  <si>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</si>
  <si>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</si>
  <si>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</si>
  <si>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</si>
  <si>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 xml:space="preserve"> ст. 19.5</t>
  </si>
  <si>
    <t>ст. 19.7.4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</si>
  <si>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</si>
  <si>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</si>
  <si>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</si>
  <si>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</si>
  <si>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</si>
  <si>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</si>
  <si>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</si>
  <si>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</si>
  <si>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</si>
  <si>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</si>
  <si>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</si>
  <si>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</si>
  <si>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</si>
  <si>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</si>
  <si>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</si>
  <si>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9</t>
  </si>
  <si>
    <t>9.1</t>
  </si>
  <si>
    <t>9.2</t>
  </si>
  <si>
    <t>9.3</t>
  </si>
  <si>
    <t>9.4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</si>
  <si>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</si>
  <si>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</si>
  <si>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</si>
  <si>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</si>
  <si>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</si>
  <si>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</si>
  <si>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</si>
  <si>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</si>
  <si>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</si>
  <si>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</si>
  <si>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</si>
  <si>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</si>
  <si>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</si>
  <si>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</si>
  <si>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</si>
  <si>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</si>
  <si>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</si>
  <si>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</si>
  <si>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</si>
  <si>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</si>
  <si>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</si>
  <si>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</si>
  <si>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</si>
  <si>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</si>
  <si>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</si>
  <si>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</si>
  <si>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</si>
  <si>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</si>
  <si>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</si>
  <si>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</si>
  <si>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ч1.ст. 7.31</t>
  </si>
  <si>
    <t>ч3.ст. 7.31</t>
  </si>
  <si>
    <t>9.5</t>
  </si>
  <si>
    <t>9.6</t>
  </si>
  <si>
    <t>9.7</t>
  </si>
  <si>
    <t>проведение конкурса вместо электронного аукциона</t>
  </si>
  <si>
    <t>нарушение порядка отбора</t>
  </si>
  <si>
    <t>установление требований в документации о тограх, влекущие ограничение количество участников размещения заказа</t>
  </si>
  <si>
    <t>1.1</t>
  </si>
  <si>
    <t>5.5</t>
  </si>
  <si>
    <t>5.6</t>
  </si>
  <si>
    <t>5.7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</si>
  <si>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 на товары, работы, услуги.</t>
  </si>
  <si>
    <r>
      <t xml:space="preserve">в процентах от </t>
    </r>
    <r>
      <rPr>
        <b/>
        <sz val="11"/>
        <color indexed="13"/>
        <rFont val="Arial"/>
        <family val="2"/>
      </rPr>
      <t xml:space="preserve">рассмотренных </t>
    </r>
    <r>
      <rPr>
        <b/>
        <sz val="11"/>
        <rFont val="Arial"/>
        <family val="2"/>
      </rPr>
      <t>жалоб</t>
    </r>
  </si>
  <si>
    <t>Выдано предписаний по заказам с нарушениями, указанными в пунктах 9.1-9.6</t>
  </si>
  <si>
    <t xml:space="preserve">Отчет о работе по контролю в сфере размещения заказов на поставки товаров, выполнение работ, оказание услуг </t>
  </si>
  <si>
    <t>Направленно материалов по результатам рассмотрения жалоб в правоохранительные органы</t>
  </si>
  <si>
    <t>В результате рассмотрения жалоб и проведения внеплановых проверок при рассмотрении жалоб выявлено размещений заказов  с нарушениями, указанными в пунктах 9.1-9.6</t>
  </si>
  <si>
    <t>непроведение торгов, запроса котировок цен</t>
  </si>
  <si>
    <t>Выявлено размещений заказов с нарушениями, указанными в пунктах 5.1-5.6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</si>
  <si>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</t>
  </si>
  <si>
    <t>непроведение торгов, запросов котировок цен</t>
  </si>
  <si>
    <t>нарушения законодательства о размещении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</si>
  <si>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</si>
  <si>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</si>
  <si>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</si>
  <si>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</si>
  <si>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>Прекра-щено дел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</si>
  <si>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</si>
  <si>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</si>
  <si>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</si>
  <si>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Обжаловано в суд или вышестоящему должностному лицу постановлений, выданных в отчетном периоде</t>
  </si>
  <si>
    <t xml:space="preserve">Отменено 
постановлений полностью </t>
  </si>
  <si>
    <t>Сумма штрафа, подлежащего к взысканию 
(тыс. руб.)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</si>
  <si>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</si>
  <si>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</si>
  <si>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</si>
  <si>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</si>
  <si>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предыду-
щем
году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</si>
  <si>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</si>
  <si>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</si>
  <si>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</si>
  <si>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</si>
  <si>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Телефон ___________________</t>
  </si>
  <si>
    <t>Табица 6 Форма № 7</t>
  </si>
  <si>
    <t>Примечание</t>
  </si>
  <si>
    <t>1А</t>
  </si>
  <si>
    <t>Отказано в возбуждении дела</t>
  </si>
  <si>
    <t>размещение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</si>
  <si>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</si>
  <si>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</si>
  <si>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</si>
  <si>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</si>
  <si>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</si>
  <si>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отчетных периодах</t>
  </si>
  <si>
    <t>Управление Федеральной антимонопольной службы по Тамбовской области</t>
  </si>
  <si>
    <t>Тамбовское УФАС России</t>
  </si>
  <si>
    <t xml:space="preserve">Тамбовское УФАС России </t>
  </si>
  <si>
    <t xml:space="preserve">Отчет о  применении мер административной ответственности за нарушение законодательства о размещении заказов за 2 квартал 2013 года (период отчета) </t>
  </si>
  <si>
    <t>ст.  7.29* гр 12 примеч</t>
  </si>
  <si>
    <t>Примечание: в гр. 12 статьи 7.29 КоАП РФ в отношении одного постановления о штрафе судом применена малозначительность, т.е. сумма штрафа ноль.</t>
  </si>
  <si>
    <t xml:space="preserve">Исполнитель </t>
  </si>
  <si>
    <t xml:space="preserve"> Харитонова К.Г.</t>
  </si>
  <si>
    <t>тел. 8 (4752) 72-73-44</t>
  </si>
  <si>
    <t xml:space="preserve">Руководитель </t>
  </si>
  <si>
    <t xml:space="preserve"> Гречишникова Е.А. </t>
  </si>
  <si>
    <t>8-4752-72-73-44</t>
  </si>
  <si>
    <t>Руководитель Гречишникова Е.А.</t>
  </si>
  <si>
    <t>Исполнитель Четверткова Т.В.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</si>
</sst>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4"/>
      <name val="Arial"/>
      <family val="2"/>
    </font>
    <font>
      <b/>
      <sz val="11"/>
      <color indexed="13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/>
    </fill>
  </fills>
  <borders count="1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/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>
        <color indexed="8"/>
      </right>
      <top/>
      <bottom style="thin"/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6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14" fontId="7" fillId="0" borderId="1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9" fillId="34" borderId="19" xfId="0" applyNumberFormat="1" applyFont="1" applyFill="1" applyBorder="1" applyAlignment="1" applyProtection="1">
      <alignment/>
      <protection/>
    </xf>
    <xf numFmtId="49" fontId="8" fillId="0" borderId="20" xfId="0" applyNumberFormat="1" applyFont="1" applyBorder="1" applyAlignment="1" applyProtection="1">
      <alignment horizontal="right"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9" fontId="9" fillId="34" borderId="22" xfId="0" applyNumberFormat="1" applyFont="1" applyFill="1" applyBorder="1" applyAlignment="1" applyProtection="1">
      <alignment/>
      <protection/>
    </xf>
    <xf numFmtId="9" fontId="9" fillId="34" borderId="23" xfId="0" applyNumberFormat="1" applyFont="1" applyFill="1" applyBorder="1" applyAlignment="1" applyProtection="1">
      <alignment/>
      <protection/>
    </xf>
    <xf numFmtId="9" fontId="9" fillId="34" borderId="24" xfId="0" applyNumberFormat="1" applyFont="1" applyFill="1" applyBorder="1" applyAlignment="1" applyProtection="1">
      <alignment/>
      <protection/>
    </xf>
    <xf numFmtId="3" fontId="9" fillId="0" borderId="22" xfId="0" applyNumberFormat="1" applyFont="1" applyFill="1" applyBorder="1" applyAlignment="1" applyProtection="1">
      <alignment/>
      <protection locked="0"/>
    </xf>
    <xf numFmtId="3" fontId="9" fillId="0" borderId="23" xfId="0" applyNumberFormat="1" applyFont="1" applyFill="1" applyBorder="1" applyAlignment="1" applyProtection="1">
      <alignment/>
      <protection locked="0"/>
    </xf>
    <xf numFmtId="0" fontId="8" fillId="0" borderId="26" xfId="0" applyFont="1" applyBorder="1" applyAlignment="1" applyProtection="1">
      <alignment horizontal="right" vertical="top"/>
      <protection/>
    </xf>
    <xf numFmtId="1" fontId="9" fillId="35" borderId="22" xfId="0" applyNumberFormat="1" applyFont="1" applyFill="1" applyBorder="1" applyAlignment="1" applyProtection="1">
      <alignment/>
      <protection locked="0"/>
    </xf>
    <xf numFmtId="1" fontId="9" fillId="35" borderId="23" xfId="0" applyNumberFormat="1" applyFont="1" applyFill="1" applyBorder="1" applyAlignment="1" applyProtection="1">
      <alignment/>
      <protection locked="0"/>
    </xf>
    <xf numFmtId="3" fontId="9" fillId="34" borderId="27" xfId="0" applyNumberFormat="1" applyFont="1" applyFill="1" applyBorder="1" applyAlignment="1" applyProtection="1">
      <alignment/>
      <protection/>
    </xf>
    <xf numFmtId="0" fontId="9" fillId="34" borderId="28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49" fontId="11" fillId="35" borderId="30" xfId="0" applyNumberFormat="1" applyFont="1" applyFill="1" applyBorder="1" applyAlignment="1" applyProtection="1">
      <alignment horizontal="right" vertical="top"/>
      <protection/>
    </xf>
    <xf numFmtId="0" fontId="11" fillId="35" borderId="31" xfId="0" applyFont="1" applyFill="1" applyBorder="1" applyAlignment="1" applyProtection="1">
      <alignment/>
      <protection locked="0"/>
    </xf>
    <xf numFmtId="0" fontId="11" fillId="35" borderId="32" xfId="0" applyFont="1" applyFill="1" applyBorder="1" applyAlignment="1" applyProtection="1">
      <alignment/>
      <protection locked="0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3" xfId="0" applyFont="1" applyBorder="1" applyAlignment="1" applyProtection="1">
      <alignment horizontal="center" vertical="top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3" fontId="0" fillId="0" borderId="39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3" fontId="0" fillId="0" borderId="40" xfId="0" applyNumberFormat="1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 horizontal="center"/>
      <protection/>
    </xf>
    <xf numFmtId="0" fontId="0" fillId="34" borderId="42" xfId="0" applyFont="1" applyFill="1" applyBorder="1" applyAlignment="1" applyProtection="1">
      <alignment/>
      <protection/>
    </xf>
    <xf numFmtId="9" fontId="0" fillId="34" borderId="40" xfId="0" applyNumberFormat="1" applyFont="1" applyFill="1" applyBorder="1" applyAlignment="1" applyProtection="1">
      <alignment/>
      <protection/>
    </xf>
    <xf numFmtId="1" fontId="0" fillId="34" borderId="40" xfId="0" applyNumberFormat="1" applyFont="1" applyFill="1" applyBorder="1" applyAlignment="1" applyProtection="1">
      <alignment/>
      <protection/>
    </xf>
    <xf numFmtId="9" fontId="0" fillId="34" borderId="43" xfId="0" applyNumberFormat="1" applyFont="1" applyFill="1" applyBorder="1" applyAlignment="1" applyProtection="1">
      <alignment/>
      <protection/>
    </xf>
    <xf numFmtId="1" fontId="0" fillId="34" borderId="44" xfId="0" applyNumberFormat="1" applyFont="1" applyFill="1" applyBorder="1" applyAlignment="1" applyProtection="1">
      <alignment/>
      <protection/>
    </xf>
    <xf numFmtId="9" fontId="0" fillId="34" borderId="45" xfId="0" applyNumberFormat="1" applyFont="1" applyFill="1" applyBorder="1" applyAlignment="1" applyProtection="1">
      <alignment/>
      <protection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Border="1">
      <alignment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left" wrapText="1"/>
      <protection/>
    </xf>
    <xf numFmtId="0" fontId="5" fillId="0" borderId="0" xfId="52" applyFont="1" applyAlignment="1" applyProtection="1">
      <alignment horizontal="center" wrapText="1"/>
      <protection/>
    </xf>
    <xf numFmtId="0" fontId="2" fillId="0" borderId="0" xfId="52" applyProtection="1">
      <alignment/>
      <protection/>
    </xf>
    <xf numFmtId="0" fontId="2" fillId="0" borderId="0" xfId="52" applyBorder="1" applyAlignment="1">
      <alignment wrapText="1"/>
      <protection/>
    </xf>
    <xf numFmtId="0" fontId="14" fillId="0" borderId="25" xfId="52" applyFont="1" applyBorder="1" applyAlignment="1" applyProtection="1">
      <alignment horizontal="center" vertical="center"/>
      <protection/>
    </xf>
    <xf numFmtId="0" fontId="14" fillId="0" borderId="22" xfId="52" applyFont="1" applyBorder="1" applyAlignment="1" applyProtection="1">
      <alignment horizontal="center" vertical="center"/>
      <protection/>
    </xf>
    <xf numFmtId="0" fontId="2" fillId="0" borderId="46" xfId="52" applyFont="1" applyBorder="1" applyAlignment="1" applyProtection="1">
      <alignment horizontal="center" vertical="center"/>
      <protection/>
    </xf>
    <xf numFmtId="0" fontId="2" fillId="0" borderId="30" xfId="52" applyBorder="1" applyAlignment="1" applyProtection="1">
      <alignment horizontal="center" vertical="center"/>
      <protection/>
    </xf>
    <xf numFmtId="0" fontId="2" fillId="0" borderId="19" xfId="52" applyBorder="1" applyAlignment="1" applyProtection="1">
      <alignment horizontal="center" vertical="center"/>
      <protection/>
    </xf>
    <xf numFmtId="0" fontId="2" fillId="0" borderId="18" xfId="52" applyFont="1" applyBorder="1" applyProtection="1">
      <alignment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47" xfId="52" applyFont="1" applyBorder="1" applyProtection="1">
      <alignment/>
      <protection/>
    </xf>
    <xf numFmtId="0" fontId="2" fillId="0" borderId="20" xfId="52" applyBorder="1" applyAlignment="1" applyProtection="1">
      <alignment horizontal="center" vertical="center"/>
      <protection/>
    </xf>
    <xf numFmtId="0" fontId="2" fillId="0" borderId="48" xfId="52" applyFont="1" applyBorder="1" applyProtection="1">
      <alignment/>
      <protection/>
    </xf>
    <xf numFmtId="0" fontId="2" fillId="0" borderId="23" xfId="52" applyFont="1" applyBorder="1" applyProtection="1">
      <alignment/>
      <protection/>
    </xf>
    <xf numFmtId="0" fontId="2" fillId="0" borderId="28" xfId="52" applyBorder="1" applyAlignment="1" applyProtection="1">
      <alignment horizontal="center" vertical="center"/>
      <protection/>
    </xf>
    <xf numFmtId="0" fontId="2" fillId="0" borderId="32" xfId="52" applyFont="1" applyBorder="1" applyProtection="1">
      <alignment/>
      <protection/>
    </xf>
    <xf numFmtId="0" fontId="16" fillId="0" borderId="0" xfId="52" applyFont="1" applyAlignment="1">
      <alignment/>
      <protection/>
    </xf>
    <xf numFmtId="0" fontId="16" fillId="0" borderId="0" xfId="52" applyFont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49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34" borderId="1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8" fillId="0" borderId="0" xfId="0" applyFont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wrapText="1"/>
      <protection/>
    </xf>
    <xf numFmtId="0" fontId="0" fillId="0" borderId="52" xfId="0" applyBorder="1" applyAlignment="1" applyProtection="1">
      <alignment horizontal="center" wrapText="1"/>
      <protection/>
    </xf>
    <xf numFmtId="3" fontId="0" fillId="0" borderId="27" xfId="0" applyNumberFormat="1" applyBorder="1" applyAlignment="1" applyProtection="1">
      <alignment/>
      <protection locked="0"/>
    </xf>
    <xf numFmtId="0" fontId="0" fillId="0" borderId="40" xfId="0" applyFont="1" applyBorder="1" applyAlignment="1" applyProtection="1">
      <alignment wrapText="1"/>
      <protection/>
    </xf>
    <xf numFmtId="0" fontId="0" fillId="0" borderId="53" xfId="0" applyBorder="1" applyAlignment="1" applyProtection="1">
      <alignment horizontal="center" wrapText="1"/>
      <protection/>
    </xf>
    <xf numFmtId="3" fontId="0" fillId="0" borderId="25" xfId="0" applyNumberFormat="1" applyBorder="1" applyAlignment="1" applyProtection="1">
      <alignment/>
      <protection locked="0"/>
    </xf>
    <xf numFmtId="0" fontId="0" fillId="0" borderId="42" xfId="0" applyFont="1" applyBorder="1" applyAlignment="1" applyProtection="1">
      <alignment wrapText="1"/>
      <protection/>
    </xf>
    <xf numFmtId="0" fontId="0" fillId="0" borderId="54" xfId="0" applyBorder="1" applyAlignment="1" applyProtection="1">
      <alignment horizontal="center" wrapText="1"/>
      <protection/>
    </xf>
    <xf numFmtId="3" fontId="0" fillId="0" borderId="55" xfId="0" applyNumberFormat="1" applyBorder="1" applyAlignment="1" applyProtection="1">
      <alignment/>
      <protection locked="0"/>
    </xf>
    <xf numFmtId="0" fontId="0" fillId="0" borderId="56" xfId="0" applyFont="1" applyBorder="1" applyAlignment="1" applyProtection="1">
      <alignment wrapText="1"/>
      <protection/>
    </xf>
    <xf numFmtId="0" fontId="0" fillId="34" borderId="57" xfId="0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 horizontal="left" vertical="top" wrapText="1"/>
      <protection/>
    </xf>
    <xf numFmtId="0" fontId="0" fillId="0" borderId="58" xfId="0" applyFont="1" applyBorder="1" applyAlignment="1" applyProtection="1">
      <alignment horizontal="center"/>
      <protection/>
    </xf>
    <xf numFmtId="0" fontId="0" fillId="36" borderId="24" xfId="0" applyFont="1" applyFill="1" applyBorder="1" applyAlignment="1" applyProtection="1">
      <alignment horizontal="left" vertical="top" wrapText="1"/>
      <protection/>
    </xf>
    <xf numFmtId="0" fontId="0" fillId="0" borderId="46" xfId="0" applyFont="1" applyBorder="1" applyAlignment="1" applyProtection="1">
      <alignment horizontal="left"/>
      <protection/>
    </xf>
    <xf numFmtId="0" fontId="0" fillId="37" borderId="55" xfId="0" applyFont="1" applyFill="1" applyBorder="1" applyAlignment="1" applyProtection="1">
      <alignment horizontal="left" vertical="top" wrapText="1"/>
      <protection/>
    </xf>
    <xf numFmtId="0" fontId="0" fillId="36" borderId="26" xfId="0" applyFont="1" applyFill="1" applyBorder="1" applyAlignment="1" applyProtection="1">
      <alignment horizontal="left" vertical="top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0" fontId="3" fillId="0" borderId="59" xfId="0" applyFont="1" applyBorder="1" applyAlignment="1" applyProtection="1">
      <alignment horizontal="center"/>
      <protection/>
    </xf>
    <xf numFmtId="0" fontId="3" fillId="36" borderId="60" xfId="0" applyFont="1" applyFill="1" applyBorder="1" applyAlignment="1" applyProtection="1">
      <alignment horizontal="center"/>
      <protection/>
    </xf>
    <xf numFmtId="0" fontId="3" fillId="36" borderId="61" xfId="0" applyFont="1" applyFill="1" applyBorder="1" applyAlignment="1" applyProtection="1">
      <alignment horizontal="center"/>
      <protection/>
    </xf>
    <xf numFmtId="0" fontId="3" fillId="36" borderId="62" xfId="0" applyFont="1" applyFill="1" applyBorder="1" applyAlignment="1" applyProtection="1">
      <alignment horizontal="center"/>
      <protection/>
    </xf>
    <xf numFmtId="0" fontId="3" fillId="36" borderId="63" xfId="0" applyFont="1" applyFill="1" applyBorder="1" applyAlignment="1" applyProtection="1">
      <alignment horizontal="center"/>
      <protection/>
    </xf>
    <xf numFmtId="0" fontId="3" fillId="36" borderId="64" xfId="0" applyFont="1" applyFill="1" applyBorder="1" applyAlignment="1" applyProtection="1">
      <alignment horizontal="center"/>
      <protection/>
    </xf>
    <xf numFmtId="0" fontId="3" fillId="36" borderId="65" xfId="0" applyFont="1" applyFill="1" applyBorder="1" applyAlignment="1" applyProtection="1">
      <alignment horizontal="center"/>
      <protection/>
    </xf>
    <xf numFmtId="0" fontId="3" fillId="0" borderId="66" xfId="0" applyFont="1" applyBorder="1" applyAlignment="1" applyProtection="1">
      <alignment horizontal="center"/>
      <protection/>
    </xf>
    <xf numFmtId="0" fontId="3" fillId="0" borderId="67" xfId="0" applyFont="1" applyBorder="1" applyAlignment="1" applyProtection="1">
      <alignment horizontal="center"/>
      <protection/>
    </xf>
    <xf numFmtId="0" fontId="3" fillId="36" borderId="68" xfId="0" applyFont="1" applyFill="1" applyBorder="1" applyAlignment="1" applyProtection="1">
      <alignment horizontal="center"/>
      <protection/>
    </xf>
    <xf numFmtId="0" fontId="3" fillId="36" borderId="69" xfId="0" applyFont="1" applyFill="1" applyBorder="1" applyAlignment="1" applyProtection="1">
      <alignment horizontal="center"/>
      <protection/>
    </xf>
    <xf numFmtId="0" fontId="3" fillId="36" borderId="70" xfId="0" applyFont="1" applyFill="1" applyBorder="1" applyAlignment="1" applyProtection="1">
      <alignment horizontal="center"/>
      <protection/>
    </xf>
    <xf numFmtId="0" fontId="3" fillId="36" borderId="71" xfId="0" applyFont="1" applyFill="1" applyBorder="1" applyAlignment="1" applyProtection="1">
      <alignment horizontal="center"/>
      <protection/>
    </xf>
    <xf numFmtId="0" fontId="3" fillId="36" borderId="72" xfId="0" applyNumberFormat="1" applyFont="1" applyFill="1" applyBorder="1" applyAlignment="1" applyProtection="1">
      <alignment horizontal="center" wrapText="1"/>
      <protection/>
    </xf>
    <xf numFmtId="0" fontId="8" fillId="0" borderId="73" xfId="0" applyFont="1" applyBorder="1" applyAlignment="1" applyProtection="1">
      <alignment horizontal="right" vertical="top"/>
      <protection/>
    </xf>
    <xf numFmtId="3" fontId="0" fillId="36" borderId="74" xfId="0" applyNumberFormat="1" applyFill="1" applyBorder="1" applyAlignment="1" applyProtection="1">
      <alignment/>
      <protection locked="0"/>
    </xf>
    <xf numFmtId="0" fontId="0" fillId="38" borderId="74" xfId="0" applyFill="1" applyBorder="1" applyAlignment="1" applyProtection="1">
      <alignment/>
      <protection/>
    </xf>
    <xf numFmtId="0" fontId="8" fillId="0" borderId="75" xfId="0" applyFont="1" applyBorder="1" applyAlignment="1" applyProtection="1">
      <alignment horizontal="left"/>
      <protection/>
    </xf>
    <xf numFmtId="0" fontId="8" fillId="0" borderId="76" xfId="0" applyFont="1" applyBorder="1" applyAlignment="1" applyProtection="1">
      <alignment horizontal="left"/>
      <protection/>
    </xf>
    <xf numFmtId="3" fontId="0" fillId="36" borderId="77" xfId="0" applyNumberFormat="1" applyFill="1" applyBorder="1" applyAlignment="1" applyProtection="1">
      <alignment/>
      <protection locked="0"/>
    </xf>
    <xf numFmtId="0" fontId="0" fillId="38" borderId="77" xfId="0" applyFill="1" applyBorder="1" applyAlignment="1" applyProtection="1">
      <alignment/>
      <protection/>
    </xf>
    <xf numFmtId="0" fontId="8" fillId="0" borderId="78" xfId="0" applyFont="1" applyBorder="1" applyAlignment="1" applyProtection="1">
      <alignment horizontal="right" vertical="top"/>
      <protection/>
    </xf>
    <xf numFmtId="3" fontId="0" fillId="36" borderId="79" xfId="0" applyNumberFormat="1" applyFill="1" applyBorder="1" applyAlignment="1" applyProtection="1">
      <alignment/>
      <protection locked="0"/>
    </xf>
    <xf numFmtId="0" fontId="0" fillId="38" borderId="79" xfId="0" applyFill="1" applyBorder="1" applyAlignment="1" applyProtection="1">
      <alignment/>
      <protection/>
    </xf>
    <xf numFmtId="9" fontId="6" fillId="38" borderId="78" xfId="0" applyNumberFormat="1" applyFont="1" applyFill="1" applyBorder="1" applyAlignment="1" applyProtection="1">
      <alignment/>
      <protection/>
    </xf>
    <xf numFmtId="9" fontId="6" fillId="38" borderId="79" xfId="0" applyNumberFormat="1" applyFont="1" applyFill="1" applyBorder="1" applyAlignment="1" applyProtection="1">
      <alignment/>
      <protection/>
    </xf>
    <xf numFmtId="9" fontId="6" fillId="38" borderId="80" xfId="0" applyNumberFormat="1" applyFont="1" applyFill="1" applyBorder="1" applyAlignment="1" applyProtection="1">
      <alignment/>
      <protection/>
    </xf>
    <xf numFmtId="3" fontId="0" fillId="38" borderId="59" xfId="0" applyNumberFormat="1" applyFill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8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3" fontId="0" fillId="36" borderId="82" xfId="0" applyNumberFormat="1" applyFill="1" applyBorder="1" applyAlignment="1" applyProtection="1">
      <alignment/>
      <protection locked="0"/>
    </xf>
    <xf numFmtId="3" fontId="0" fillId="36" borderId="83" xfId="0" applyNumberFormat="1" applyFill="1" applyBorder="1" applyAlignment="1" applyProtection="1">
      <alignment/>
      <protection locked="0"/>
    </xf>
    <xf numFmtId="3" fontId="0" fillId="36" borderId="84" xfId="0" applyNumberFormat="1" applyFill="1" applyBorder="1" applyAlignment="1" applyProtection="1">
      <alignment/>
      <protection locked="0"/>
    </xf>
    <xf numFmtId="3" fontId="0" fillId="0" borderId="85" xfId="0" applyNumberFormat="1" applyBorder="1" applyAlignment="1" applyProtection="1">
      <alignment/>
      <protection locked="0"/>
    </xf>
    <xf numFmtId="3" fontId="0" fillId="0" borderId="86" xfId="0" applyNumberFormat="1" applyBorder="1" applyAlignment="1" applyProtection="1">
      <alignment/>
      <protection locked="0"/>
    </xf>
    <xf numFmtId="3" fontId="0" fillId="0" borderId="80" xfId="0" applyNumberFormat="1" applyBorder="1" applyAlignment="1" applyProtection="1">
      <alignment/>
      <protection locked="0"/>
    </xf>
    <xf numFmtId="3" fontId="0" fillId="38" borderId="87" xfId="0" applyNumberFormat="1" applyFill="1" applyBorder="1" applyAlignment="1" applyProtection="1">
      <alignment/>
      <protection/>
    </xf>
    <xf numFmtId="3" fontId="0" fillId="36" borderId="88" xfId="0" applyNumberFormat="1" applyFill="1" applyBorder="1" applyAlignment="1" applyProtection="1">
      <alignment/>
      <protection locked="0"/>
    </xf>
    <xf numFmtId="3" fontId="0" fillId="36" borderId="75" xfId="0" applyNumberFormat="1" applyFill="1" applyBorder="1" applyAlignment="1" applyProtection="1">
      <alignment/>
      <protection locked="0"/>
    </xf>
    <xf numFmtId="3" fontId="0" fillId="36" borderId="89" xfId="0" applyNumberFormat="1" applyFill="1" applyBorder="1" applyAlignment="1" applyProtection="1">
      <alignment/>
      <protection locked="0"/>
    </xf>
    <xf numFmtId="9" fontId="6" fillId="38" borderId="90" xfId="0" applyNumberFormat="1" applyFont="1" applyFill="1" applyBorder="1" applyAlignment="1" applyProtection="1">
      <alignment/>
      <protection/>
    </xf>
    <xf numFmtId="3" fontId="0" fillId="38" borderId="85" xfId="0" applyNumberFormat="1" applyFill="1" applyBorder="1" applyAlignment="1" applyProtection="1">
      <alignment/>
      <protection/>
    </xf>
    <xf numFmtId="9" fontId="6" fillId="38" borderId="91" xfId="0" applyNumberFormat="1" applyFont="1" applyFill="1" applyBorder="1" applyAlignment="1" applyProtection="1">
      <alignment/>
      <protection/>
    </xf>
    <xf numFmtId="9" fontId="6" fillId="38" borderId="92" xfId="0" applyNumberFormat="1" applyFont="1" applyFill="1" applyBorder="1" applyAlignment="1" applyProtection="1">
      <alignment/>
      <protection/>
    </xf>
    <xf numFmtId="9" fontId="6" fillId="38" borderId="93" xfId="0" applyNumberFormat="1" applyFont="1" applyFill="1" applyBorder="1" applyAlignment="1" applyProtection="1">
      <alignment/>
      <protection/>
    </xf>
    <xf numFmtId="9" fontId="6" fillId="38" borderId="94" xfId="0" applyNumberFormat="1" applyFont="1" applyFill="1" applyBorder="1" applyAlignment="1" applyProtection="1">
      <alignment/>
      <protection/>
    </xf>
    <xf numFmtId="0" fontId="0" fillId="0" borderId="95" xfId="0" applyFont="1" applyBorder="1" applyAlignment="1" applyProtection="1">
      <alignment horizontal="center"/>
      <protection/>
    </xf>
    <xf numFmtId="3" fontId="0" fillId="0" borderId="52" xfId="0" applyNumberFormat="1" applyFont="1" applyBorder="1" applyAlignment="1" applyProtection="1">
      <alignment/>
      <protection locked="0"/>
    </xf>
    <xf numFmtId="3" fontId="0" fillId="0" borderId="53" xfId="0" applyNumberFormat="1" applyFont="1" applyBorder="1" applyAlignment="1" applyProtection="1">
      <alignment/>
      <protection locked="0"/>
    </xf>
    <xf numFmtId="0" fontId="0" fillId="34" borderId="54" xfId="0" applyFont="1" applyFill="1" applyBorder="1" applyAlignment="1" applyProtection="1">
      <alignment/>
      <protection/>
    </xf>
    <xf numFmtId="9" fontId="0" fillId="34" borderId="53" xfId="0" applyNumberFormat="1" applyFont="1" applyFill="1" applyBorder="1" applyAlignment="1" applyProtection="1">
      <alignment/>
      <protection/>
    </xf>
    <xf numFmtId="1" fontId="0" fillId="34" borderId="53" xfId="0" applyNumberFormat="1" applyFont="1" applyFill="1" applyBorder="1" applyAlignment="1" applyProtection="1">
      <alignment/>
      <protection/>
    </xf>
    <xf numFmtId="9" fontId="0" fillId="34" borderId="96" xfId="0" applyNumberFormat="1" applyFont="1" applyFill="1" applyBorder="1" applyAlignment="1" applyProtection="1">
      <alignment/>
      <protection/>
    </xf>
    <xf numFmtId="3" fontId="0" fillId="0" borderId="44" xfId="0" applyNumberFormat="1" applyFont="1" applyBorder="1" applyAlignment="1" applyProtection="1">
      <alignment horizontal="center"/>
      <protection locked="0"/>
    </xf>
    <xf numFmtId="3" fontId="0" fillId="0" borderId="53" xfId="0" applyNumberFormat="1" applyFont="1" applyBorder="1" applyAlignment="1" applyProtection="1">
      <alignment horizontal="center"/>
      <protection locked="0"/>
    </xf>
    <xf numFmtId="9" fontId="0" fillId="34" borderId="97" xfId="0" applyNumberFormat="1" applyFont="1" applyFill="1" applyBorder="1" applyAlignment="1" applyProtection="1">
      <alignment/>
      <protection/>
    </xf>
    <xf numFmtId="3" fontId="0" fillId="34" borderId="98" xfId="0" applyNumberFormat="1" applyFont="1" applyFill="1" applyBorder="1" applyAlignment="1" applyProtection="1">
      <alignment/>
      <protection/>
    </xf>
    <xf numFmtId="3" fontId="0" fillId="34" borderId="99" xfId="0" applyNumberFormat="1" applyFont="1" applyFill="1" applyBorder="1" applyAlignment="1" applyProtection="1">
      <alignment/>
      <protection/>
    </xf>
    <xf numFmtId="3" fontId="0" fillId="34" borderId="100" xfId="0" applyNumberFormat="1" applyFont="1" applyFill="1" applyBorder="1" applyAlignment="1" applyProtection="1">
      <alignment/>
      <protection/>
    </xf>
    <xf numFmtId="9" fontId="0" fillId="34" borderId="99" xfId="0" applyNumberFormat="1" applyFont="1" applyFill="1" applyBorder="1" applyAlignment="1" applyProtection="1">
      <alignment/>
      <protection/>
    </xf>
    <xf numFmtId="1" fontId="0" fillId="34" borderId="99" xfId="0" applyNumberFormat="1" applyFont="1" applyFill="1" applyBorder="1" applyAlignment="1" applyProtection="1">
      <alignment/>
      <protection/>
    </xf>
    <xf numFmtId="9" fontId="0" fillId="34" borderId="101" xfId="0" applyNumberFormat="1" applyFont="1" applyFill="1" applyBorder="1" applyAlignment="1" applyProtection="1">
      <alignment/>
      <protection/>
    </xf>
    <xf numFmtId="9" fontId="0" fillId="34" borderId="102" xfId="0" applyNumberFormat="1" applyFont="1" applyFill="1" applyBorder="1" applyAlignment="1" applyProtection="1">
      <alignment/>
      <protection/>
    </xf>
    <xf numFmtId="9" fontId="0" fillId="34" borderId="103" xfId="0" applyNumberFormat="1" applyFont="1" applyFill="1" applyBorder="1" applyAlignment="1" applyProtection="1">
      <alignment/>
      <protection/>
    </xf>
    <xf numFmtId="0" fontId="2" fillId="0" borderId="104" xfId="52" applyBorder="1" applyAlignment="1" applyProtection="1">
      <alignment horizontal="center" vertical="center"/>
      <protection/>
    </xf>
    <xf numFmtId="0" fontId="2" fillId="0" borderId="105" xfId="52" applyBorder="1" applyAlignment="1" applyProtection="1">
      <alignment horizontal="center" vertical="center"/>
      <protection/>
    </xf>
    <xf numFmtId="0" fontId="2" fillId="0" borderId="106" xfId="52" applyBorder="1" applyAlignment="1" applyProtection="1">
      <alignment horizontal="center" vertical="center"/>
      <protection/>
    </xf>
    <xf numFmtId="0" fontId="2" fillId="0" borderId="107" xfId="52" applyFont="1" applyBorder="1" applyAlignment="1" applyProtection="1">
      <alignment wrapText="1"/>
      <protection/>
    </xf>
    <xf numFmtId="0" fontId="2" fillId="0" borderId="91" xfId="52" applyFont="1" applyBorder="1" applyAlignment="1" applyProtection="1">
      <alignment vertical="center" shrinkToFit="1"/>
      <protection/>
    </xf>
    <xf numFmtId="0" fontId="2" fillId="0" borderId="91" xfId="52" applyFont="1" applyBorder="1" applyAlignment="1" applyProtection="1">
      <alignment horizontal="center" vertical="center"/>
      <protection/>
    </xf>
    <xf numFmtId="0" fontId="2" fillId="0" borderId="108" xfId="52" applyFont="1" applyBorder="1" applyAlignment="1" applyProtection="1">
      <alignment horizontal="center"/>
      <protection/>
    </xf>
    <xf numFmtId="0" fontId="2" fillId="0" borderId="109" xfId="52" applyBorder="1" applyAlignment="1" applyProtection="1">
      <alignment horizontal="center" vertical="center"/>
      <protection/>
    </xf>
    <xf numFmtId="0" fontId="3" fillId="0" borderId="98" xfId="0" applyFont="1" applyBorder="1" applyAlignment="1" applyProtection="1">
      <alignment horizontal="center" vertical="center" wrapText="1"/>
      <protection/>
    </xf>
    <xf numFmtId="0" fontId="3" fillId="0" borderId="101" xfId="0" applyFont="1" applyBorder="1" applyAlignment="1" applyProtection="1">
      <alignment horizontal="center" vertical="center"/>
      <protection/>
    </xf>
    <xf numFmtId="3" fontId="0" fillId="0" borderId="110" xfId="0" applyNumberFormat="1" applyBorder="1" applyAlignment="1" applyProtection="1">
      <alignment/>
      <protection locked="0"/>
    </xf>
    <xf numFmtId="3" fontId="0" fillId="0" borderId="99" xfId="0" applyNumberFormat="1" applyBorder="1" applyAlignment="1" applyProtection="1">
      <alignment/>
      <protection locked="0"/>
    </xf>
    <xf numFmtId="3" fontId="0" fillId="0" borderId="102" xfId="0" applyNumberFormat="1" applyBorder="1" applyAlignment="1" applyProtection="1">
      <alignment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3" fontId="0" fillId="0" borderId="111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95" xfId="0" applyNumberForma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0" fillId="0" borderId="48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47" xfId="0" applyNumberFormat="1" applyBorder="1" applyAlignment="1" applyProtection="1">
      <alignment/>
      <protection locked="0"/>
    </xf>
    <xf numFmtId="0" fontId="0" fillId="34" borderId="112" xfId="0" applyFill="1" applyBorder="1" applyAlignment="1" applyProtection="1">
      <alignment/>
      <protection/>
    </xf>
    <xf numFmtId="0" fontId="0" fillId="0" borderId="113" xfId="0" applyBorder="1" applyAlignment="1" applyProtection="1">
      <alignment horizontal="center" wrapText="1"/>
      <protection/>
    </xf>
    <xf numFmtId="0" fontId="0" fillId="0" borderId="114" xfId="0" applyBorder="1" applyAlignment="1" applyProtection="1">
      <alignment horizontal="center" wrapText="1"/>
      <protection/>
    </xf>
    <xf numFmtId="0" fontId="0" fillId="0" borderId="115" xfId="0" applyBorder="1" applyAlignment="1" applyProtection="1">
      <alignment horizontal="center" wrapText="1"/>
      <protection/>
    </xf>
    <xf numFmtId="0" fontId="0" fillId="0" borderId="81" xfId="0" applyBorder="1" applyAlignment="1" applyProtection="1">
      <alignment horizontal="center" wrapText="1"/>
      <protection/>
    </xf>
    <xf numFmtId="0" fontId="0" fillId="34" borderId="26" xfId="0" applyFill="1" applyBorder="1" applyAlignment="1" applyProtection="1">
      <alignment/>
      <protection/>
    </xf>
    <xf numFmtId="0" fontId="0" fillId="34" borderId="116" xfId="0" applyFill="1" applyBorder="1" applyAlignment="1" applyProtection="1">
      <alignment/>
      <protection/>
    </xf>
    <xf numFmtId="0" fontId="0" fillId="34" borderId="113" xfId="0" applyFill="1" applyBorder="1" applyAlignment="1" applyProtection="1">
      <alignment/>
      <protection/>
    </xf>
    <xf numFmtId="3" fontId="0" fillId="0" borderId="117" xfId="0" applyNumberFormat="1" applyBorder="1" applyAlignment="1" applyProtection="1">
      <alignment/>
      <protection locked="0"/>
    </xf>
    <xf numFmtId="3" fontId="0" fillId="0" borderId="118" xfId="0" applyNumberFormat="1" applyBorder="1" applyAlignment="1" applyProtection="1">
      <alignment/>
      <protection locked="0"/>
    </xf>
    <xf numFmtId="3" fontId="0" fillId="0" borderId="119" xfId="0" applyNumberFormat="1" applyBorder="1" applyAlignment="1" applyProtection="1">
      <alignment/>
      <protection locked="0"/>
    </xf>
    <xf numFmtId="3" fontId="0" fillId="0" borderId="1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3" fontId="0" fillId="0" borderId="122" xfId="0" applyNumberFormat="1" applyBorder="1" applyAlignment="1" applyProtection="1">
      <alignment/>
      <protection locked="0"/>
    </xf>
    <xf numFmtId="3" fontId="0" fillId="0" borderId="123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34" borderId="126" xfId="0" applyNumberFormat="1" applyFill="1" applyBorder="1" applyAlignment="1" applyProtection="1">
      <alignment/>
      <protection/>
    </xf>
    <xf numFmtId="0" fontId="0" fillId="34" borderId="127" xfId="0" applyFill="1" applyBorder="1" applyAlignment="1" applyProtection="1">
      <alignment/>
      <protection/>
    </xf>
    <xf numFmtId="0" fontId="0" fillId="34" borderId="128" xfId="0" applyFill="1" applyBorder="1" applyAlignment="1" applyProtection="1">
      <alignment/>
      <protection/>
    </xf>
    <xf numFmtId="0" fontId="0" fillId="34" borderId="129" xfId="0" applyFill="1" applyBorder="1" applyAlignment="1" applyProtection="1">
      <alignment/>
      <protection/>
    </xf>
    <xf numFmtId="0" fontId="0" fillId="34" borderId="130" xfId="0" applyFill="1" applyBorder="1" applyAlignment="1" applyProtection="1">
      <alignment/>
      <protection/>
    </xf>
    <xf numFmtId="0" fontId="0" fillId="34" borderId="105" xfId="0" applyFill="1" applyBorder="1" applyAlignment="1" applyProtection="1">
      <alignment/>
      <protection/>
    </xf>
    <xf numFmtId="0" fontId="0" fillId="34" borderId="131" xfId="0" applyFill="1" applyBorder="1" applyAlignment="1" applyProtection="1">
      <alignment/>
      <protection/>
    </xf>
    <xf numFmtId="0" fontId="0" fillId="34" borderId="106" xfId="0" applyFill="1" applyBorder="1" applyAlignment="1" applyProtection="1">
      <alignment/>
      <protection/>
    </xf>
    <xf numFmtId="0" fontId="0" fillId="34" borderId="132" xfId="0" applyFill="1" applyBorder="1" applyAlignment="1" applyProtection="1">
      <alignment/>
      <protection/>
    </xf>
    <xf numFmtId="0" fontId="0" fillId="34" borderId="133" xfId="0" applyFill="1" applyBorder="1" applyAlignment="1" applyProtection="1">
      <alignment/>
      <protection/>
    </xf>
    <xf numFmtId="0" fontId="0" fillId="34" borderId="134" xfId="0" applyFill="1" applyBorder="1" applyAlignment="1" applyProtection="1">
      <alignment/>
      <protection/>
    </xf>
    <xf numFmtId="0" fontId="0" fillId="34" borderId="135" xfId="0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left" vertical="center"/>
      <protection/>
    </xf>
    <xf numFmtId="49" fontId="8" fillId="0" borderId="25" xfId="0" applyNumberFormat="1" applyFont="1" applyBorder="1" applyAlignment="1" applyProtection="1">
      <alignment horizontal="right" vertical="top"/>
      <protection/>
    </xf>
    <xf numFmtId="3" fontId="9" fillId="0" borderId="48" xfId="0" applyNumberFormat="1" applyFont="1" applyBorder="1" applyAlignment="1" applyProtection="1">
      <alignment/>
      <protection locked="0"/>
    </xf>
    <xf numFmtId="0" fontId="0" fillId="0" borderId="136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37" xfId="0" applyBorder="1" applyAlignment="1" applyProtection="1">
      <alignment horizontal="center"/>
      <protection/>
    </xf>
    <xf numFmtId="0" fontId="0" fillId="0" borderId="138" xfId="0" applyBorder="1" applyAlignment="1" applyProtection="1">
      <alignment horizontal="center"/>
      <protection/>
    </xf>
    <xf numFmtId="0" fontId="3" fillId="0" borderId="139" xfId="0" applyFont="1" applyBorder="1" applyAlignment="1" applyProtection="1">
      <alignment horizontal="center"/>
      <protection/>
    </xf>
    <xf numFmtId="3" fontId="3" fillId="34" borderId="140" xfId="0" applyNumberFormat="1" applyFont="1" applyFill="1" applyBorder="1" applyAlignment="1" applyProtection="1">
      <alignment/>
      <protection/>
    </xf>
    <xf numFmtId="0" fontId="0" fillId="0" borderId="91" xfId="0" applyBorder="1" applyAlignment="1" applyProtection="1">
      <alignment horizontal="center"/>
      <protection/>
    </xf>
    <xf numFmtId="3" fontId="0" fillId="34" borderId="110" xfId="0" applyNumberFormat="1" applyFont="1" applyFill="1" applyBorder="1" applyAlignment="1" applyProtection="1">
      <alignment horizontal="right"/>
      <protection/>
    </xf>
    <xf numFmtId="49" fontId="8" fillId="0" borderId="78" xfId="0" applyNumberFormat="1" applyFont="1" applyBorder="1" applyAlignment="1" applyProtection="1">
      <alignment horizontal="right" vertical="top"/>
      <protection/>
    </xf>
    <xf numFmtId="3" fontId="0" fillId="0" borderId="141" xfId="0" applyNumberFormat="1" applyBorder="1" applyAlignment="1" applyProtection="1">
      <alignment/>
      <protection locked="0"/>
    </xf>
    <xf numFmtId="3" fontId="0" fillId="0" borderId="79" xfId="0" applyNumberFormat="1" applyBorder="1" applyAlignment="1" applyProtection="1">
      <alignment/>
      <protection locked="0"/>
    </xf>
    <xf numFmtId="0" fontId="9" fillId="39" borderId="29" xfId="0" applyFont="1" applyFill="1" applyBorder="1" applyAlignment="1" applyProtection="1">
      <alignment/>
      <protection/>
    </xf>
    <xf numFmtId="0" fontId="9" fillId="39" borderId="24" xfId="0" applyFont="1" applyFill="1" applyBorder="1" applyAlignment="1" applyProtection="1">
      <alignment/>
      <protection/>
    </xf>
    <xf numFmtId="0" fontId="0" fillId="38" borderId="142" xfId="0" applyFill="1" applyBorder="1" applyAlignment="1" applyProtection="1">
      <alignment/>
      <protection/>
    </xf>
    <xf numFmtId="0" fontId="0" fillId="38" borderId="143" xfId="0" applyFill="1" applyBorder="1" applyAlignment="1" applyProtection="1">
      <alignment/>
      <protection/>
    </xf>
    <xf numFmtId="0" fontId="0" fillId="38" borderId="72" xfId="0" applyFill="1" applyBorder="1" applyAlignment="1" applyProtection="1">
      <alignment/>
      <protection/>
    </xf>
    <xf numFmtId="9" fontId="15" fillId="34" borderId="102" xfId="52" applyNumberFormat="1" applyFont="1" applyFill="1" applyBorder="1" applyProtection="1">
      <alignment/>
      <protection/>
    </xf>
    <xf numFmtId="0" fontId="2" fillId="0" borderId="91" xfId="52" applyBorder="1" applyAlignment="1" applyProtection="1">
      <alignment horizontal="center"/>
      <protection locked="0"/>
    </xf>
    <xf numFmtId="0" fontId="2" fillId="34" borderId="91" xfId="52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20" fillId="0" borderId="0" xfId="53" applyFont="1" applyProtection="1">
      <alignment/>
      <protection/>
    </xf>
    <xf numFmtId="0" fontId="20" fillId="0" borderId="0" xfId="53" applyFont="1" applyBorder="1" applyAlignment="1">
      <alignment/>
      <protection/>
    </xf>
    <xf numFmtId="0" fontId="20" fillId="0" borderId="0" xfId="53" applyFont="1" applyFill="1" applyProtection="1">
      <alignment/>
      <protection/>
    </xf>
    <xf numFmtId="0" fontId="20" fillId="0" borderId="0" xfId="53" applyFont="1">
      <alignment/>
      <protection/>
    </xf>
    <xf numFmtId="0" fontId="20" fillId="0" borderId="0" xfId="53" applyFont="1" applyFill="1">
      <alignment/>
      <protection/>
    </xf>
    <xf numFmtId="0" fontId="20" fillId="0" borderId="0" xfId="53" applyFont="1" applyFill="1" applyAlignment="1">
      <alignment horizontal="center"/>
      <protection/>
    </xf>
    <xf numFmtId="0" fontId="20" fillId="0" borderId="0" xfId="53" applyFont="1" applyFill="1" applyBorder="1" applyAlignment="1" applyProtection="1">
      <alignment horizontal="center" vertical="top"/>
      <protection/>
    </xf>
    <xf numFmtId="0" fontId="20" fillId="0" borderId="0" xfId="53" applyFont="1" applyFill="1" applyBorder="1" applyAlignment="1">
      <alignment vertical="center"/>
      <protection/>
    </xf>
    <xf numFmtId="0" fontId="20" fillId="0" borderId="0" xfId="53" applyFont="1" applyFill="1" applyBorder="1" applyAlignment="1" applyProtection="1">
      <alignment horizontal="right" vertical="center"/>
      <protection/>
    </xf>
    <xf numFmtId="1" fontId="20" fillId="0" borderId="0" xfId="53" applyNumberFormat="1" applyFont="1" applyFill="1" applyBorder="1" applyAlignment="1" applyProtection="1">
      <alignment horizontal="center" vertical="center"/>
      <protection locked="0"/>
    </xf>
    <xf numFmtId="1" fontId="20" fillId="0" borderId="0" xfId="53" applyNumberFormat="1" applyFont="1" applyFill="1" applyBorder="1" applyAlignment="1" applyProtection="1">
      <alignment horizontal="right" vertical="center"/>
      <protection locked="0"/>
    </xf>
    <xf numFmtId="0" fontId="20" fillId="0" borderId="0" xfId="53" applyFont="1" applyFill="1" applyBorder="1" applyAlignment="1" applyProtection="1">
      <alignment horizontal="right" vertical="center"/>
      <protection locked="0"/>
    </xf>
    <xf numFmtId="0" fontId="20" fillId="0" borderId="0" xfId="53" applyFont="1" applyFill="1" applyBorder="1" applyAlignment="1">
      <alignment horizontal="right" vertical="center"/>
      <protection/>
    </xf>
    <xf numFmtId="0" fontId="2" fillId="0" borderId="0" xfId="53" applyFill="1">
      <alignment/>
      <protection/>
    </xf>
    <xf numFmtId="1" fontId="20" fillId="0" borderId="0" xfId="53" applyNumberFormat="1" applyFont="1" applyFill="1">
      <alignment/>
      <protection/>
    </xf>
    <xf numFmtId="0" fontId="23" fillId="40" borderId="79" xfId="53" applyFont="1" applyFill="1" applyBorder="1" applyAlignment="1" applyProtection="1">
      <alignment horizontal="center" vertical="center" wrapText="1"/>
      <protection/>
    </xf>
    <xf numFmtId="0" fontId="23" fillId="40" borderId="79" xfId="53" applyFont="1" applyFill="1" applyBorder="1" applyAlignment="1" applyProtection="1">
      <alignment horizontal="center" vertical="center" textRotation="90" wrapText="1"/>
      <protection/>
    </xf>
    <xf numFmtId="0" fontId="23" fillId="40" borderId="79" xfId="53" applyFont="1" applyFill="1" applyBorder="1" applyAlignment="1" applyProtection="1">
      <alignment horizontal="center" vertical="center"/>
      <protection/>
    </xf>
    <xf numFmtId="0" fontId="23" fillId="40" borderId="144" xfId="0" applyFont="1" applyFill="1" applyBorder="1" applyAlignment="1" applyProtection="1">
      <alignment horizontal="center" vertical="center"/>
      <protection/>
    </xf>
    <xf numFmtId="0" fontId="23" fillId="40" borderId="79" xfId="53" applyFont="1" applyFill="1" applyBorder="1" applyAlignment="1" applyProtection="1">
      <alignment horizontal="right" vertical="center"/>
      <protection/>
    </xf>
    <xf numFmtId="0" fontId="23" fillId="40" borderId="79" xfId="53" applyFont="1" applyFill="1" applyBorder="1" applyAlignment="1">
      <alignment horizontal="right" vertical="center"/>
      <protection/>
    </xf>
    <xf numFmtId="1" fontId="24" fillId="40" borderId="79" xfId="53" applyNumberFormat="1" applyFont="1" applyFill="1" applyBorder="1" applyAlignment="1" applyProtection="1">
      <alignment horizontal="center" vertical="center"/>
      <protection locked="0"/>
    </xf>
    <xf numFmtId="0" fontId="23" fillId="40" borderId="57" xfId="0" applyFont="1" applyFill="1" applyBorder="1" applyAlignment="1" applyProtection="1">
      <alignment horizontal="center" vertical="center"/>
      <protection/>
    </xf>
    <xf numFmtId="0" fontId="23" fillId="40" borderId="140" xfId="0" applyFont="1" applyFill="1" applyBorder="1" applyAlignment="1" applyProtection="1">
      <alignment horizontal="center" vertical="center"/>
      <protection/>
    </xf>
    <xf numFmtId="1" fontId="24" fillId="40" borderId="79" xfId="53" applyNumberFormat="1" applyFont="1" applyFill="1" applyBorder="1" applyAlignment="1" applyProtection="1">
      <alignment horizontal="right" vertical="center"/>
      <protection locked="0"/>
    </xf>
    <xf numFmtId="0" fontId="23" fillId="40" borderId="79" xfId="53" applyFont="1" applyFill="1" applyBorder="1" applyAlignment="1" applyProtection="1">
      <alignment horizontal="right" vertical="center"/>
      <protection locked="0"/>
    </xf>
    <xf numFmtId="0" fontId="24" fillId="40" borderId="79" xfId="53" applyFont="1" applyFill="1" applyBorder="1" applyAlignment="1" applyProtection="1">
      <alignment horizontal="right"/>
      <protection/>
    </xf>
    <xf numFmtId="1" fontId="23" fillId="40" borderId="79" xfId="53" applyNumberFormat="1" applyFont="1" applyFill="1" applyBorder="1" applyAlignment="1" applyProtection="1">
      <alignment horizontal="right" vertical="center"/>
      <protection/>
    </xf>
    <xf numFmtId="49" fontId="23" fillId="40" borderId="140" xfId="0" applyNumberFormat="1" applyFont="1" applyFill="1" applyBorder="1" applyAlignment="1" applyProtection="1">
      <alignment horizontal="center" vertical="center"/>
      <protection/>
    </xf>
    <xf numFmtId="1" fontId="24" fillId="40" borderId="79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45" xfId="0" applyFont="1" applyBorder="1" applyAlignment="1" applyProtection="1">
      <alignment horizontal="center"/>
      <protection/>
    </xf>
    <xf numFmtId="3" fontId="0" fillId="34" borderId="146" xfId="0" applyNumberFormat="1" applyFill="1" applyBorder="1" applyAlignment="1" applyProtection="1">
      <alignment/>
      <protection/>
    </xf>
    <xf numFmtId="0" fontId="0" fillId="34" borderId="147" xfId="0" applyFill="1" applyBorder="1" applyAlignment="1" applyProtection="1">
      <alignment/>
      <protection/>
    </xf>
    <xf numFmtId="0" fontId="0" fillId="34" borderId="148" xfId="0" applyFill="1" applyBorder="1" applyAlignment="1" applyProtection="1">
      <alignment/>
      <protection/>
    </xf>
    <xf numFmtId="3" fontId="2" fillId="0" borderId="38" xfId="52" applyNumberFormat="1" applyBorder="1" applyProtection="1">
      <alignment/>
      <protection locked="0"/>
    </xf>
    <xf numFmtId="3" fontId="2" fillId="0" borderId="20" xfId="52" applyNumberFormat="1" applyBorder="1" applyProtection="1">
      <alignment/>
      <protection locked="0"/>
    </xf>
    <xf numFmtId="9" fontId="15" fillId="34" borderId="20" xfId="52" applyNumberFormat="1" applyFont="1" applyFill="1" applyBorder="1" applyProtection="1">
      <alignment/>
      <protection/>
    </xf>
    <xf numFmtId="3" fontId="2" fillId="0" borderId="95" xfId="52" applyNumberFormat="1" applyBorder="1" applyProtection="1">
      <alignment/>
      <protection locked="0"/>
    </xf>
    <xf numFmtId="9" fontId="15" fillId="34" borderId="95" xfId="52" applyNumberFormat="1" applyFont="1" applyFill="1" applyBorder="1" applyProtection="1">
      <alignment/>
      <protection/>
    </xf>
    <xf numFmtId="3" fontId="2" fillId="0" borderId="23" xfId="52" applyNumberFormat="1" applyBorder="1" applyProtection="1">
      <alignment/>
      <protection locked="0"/>
    </xf>
    <xf numFmtId="9" fontId="15" fillId="34" borderId="23" xfId="52" applyNumberFormat="1" applyFont="1" applyFill="1" applyBorder="1" applyProtection="1">
      <alignment/>
      <protection/>
    </xf>
    <xf numFmtId="3" fontId="2" fillId="0" borderId="32" xfId="52" applyNumberFormat="1" applyBorder="1" applyProtection="1">
      <alignment/>
      <protection locked="0"/>
    </xf>
    <xf numFmtId="0" fontId="2" fillId="0" borderId="49" xfId="52" applyBorder="1" applyAlignment="1" applyProtection="1">
      <alignment horizontal="center" vertical="center"/>
      <protection/>
    </xf>
    <xf numFmtId="3" fontId="2" fillId="0" borderId="48" xfId="52" applyNumberFormat="1" applyBorder="1" applyProtection="1">
      <alignment/>
      <protection locked="0"/>
    </xf>
    <xf numFmtId="49" fontId="11" fillId="41" borderId="25" xfId="0" applyNumberFormat="1" applyFont="1" applyFill="1" applyBorder="1" applyAlignment="1" applyProtection="1">
      <alignment horizontal="right" vertical="top"/>
      <protection/>
    </xf>
    <xf numFmtId="3" fontId="11" fillId="40" borderId="149" xfId="0" applyNumberFormat="1" applyFont="1" applyFill="1" applyBorder="1" applyAlignment="1" applyProtection="1">
      <alignment/>
      <protection locked="0"/>
    </xf>
    <xf numFmtId="3" fontId="11" fillId="40" borderId="78" xfId="0" applyNumberFormat="1" applyFont="1" applyFill="1" applyBorder="1" applyAlignment="1" applyProtection="1">
      <alignment/>
      <protection locked="0"/>
    </xf>
    <xf numFmtId="3" fontId="11" fillId="40" borderId="79" xfId="0" applyNumberFormat="1" applyFont="1" applyFill="1" applyBorder="1" applyAlignment="1" applyProtection="1">
      <alignment/>
      <protection locked="0"/>
    </xf>
    <xf numFmtId="3" fontId="11" fillId="40" borderId="89" xfId="0" applyNumberFormat="1" applyFont="1" applyFill="1" applyBorder="1" applyAlignment="1" applyProtection="1">
      <alignment/>
      <protection locked="0"/>
    </xf>
    <xf numFmtId="0" fontId="0" fillId="40" borderId="0" xfId="0" applyFill="1" applyAlignment="1">
      <alignment/>
    </xf>
    <xf numFmtId="0" fontId="21" fillId="42" borderId="79" xfId="53" applyFont="1" applyFill="1" applyBorder="1" applyAlignment="1" applyProtection="1">
      <alignment horizontal="center" vertical="center" wrapText="1"/>
      <protection/>
    </xf>
    <xf numFmtId="1" fontId="22" fillId="42" borderId="79" xfId="53" applyNumberFormat="1" applyFont="1" applyFill="1" applyBorder="1" applyAlignment="1" applyProtection="1">
      <alignment horizontal="right" vertical="center"/>
      <protection/>
    </xf>
    <xf numFmtId="0" fontId="20" fillId="42" borderId="79" xfId="53" applyFont="1" applyFill="1" applyBorder="1" applyAlignment="1" applyProtection="1">
      <alignment horizontal="center" vertical="center"/>
      <protection/>
    </xf>
    <xf numFmtId="3" fontId="11" fillId="40" borderId="150" xfId="0" applyNumberFormat="1" applyFont="1" applyFill="1" applyBorder="1" applyAlignment="1" applyProtection="1">
      <alignment/>
      <protection locked="0"/>
    </xf>
    <xf numFmtId="3" fontId="11" fillId="40" borderId="151" xfId="0" applyNumberFormat="1" applyFont="1" applyFill="1" applyBorder="1" applyAlignment="1" applyProtection="1">
      <alignment/>
      <protection locked="0"/>
    </xf>
    <xf numFmtId="3" fontId="11" fillId="40" borderId="74" xfId="0" applyNumberFormat="1" applyFont="1" applyFill="1" applyBorder="1" applyAlignment="1" applyProtection="1">
      <alignment/>
      <protection locked="0"/>
    </xf>
    <xf numFmtId="3" fontId="11" fillId="40" borderId="88" xfId="0" applyNumberFormat="1" applyFont="1" applyFill="1" applyBorder="1" applyAlignment="1" applyProtection="1">
      <alignment/>
      <protection locked="0"/>
    </xf>
    <xf numFmtId="3" fontId="11" fillId="40" borderId="152" xfId="0" applyNumberFormat="1" applyFont="1" applyFill="1" applyBorder="1" applyAlignment="1" applyProtection="1">
      <alignment/>
      <protection locked="0"/>
    </xf>
    <xf numFmtId="49" fontId="11" fillId="40" borderId="25" xfId="0" applyNumberFormat="1" applyFont="1" applyFill="1" applyBorder="1" applyAlignment="1" applyProtection="1">
      <alignment horizontal="right" vertical="top"/>
      <protection/>
    </xf>
    <xf numFmtId="3" fontId="11" fillId="40" borderId="152" xfId="0" applyNumberFormat="1" applyFont="1" applyFill="1" applyBorder="1" applyAlignment="1" applyProtection="1">
      <alignment wrapText="1"/>
      <protection locked="0"/>
    </xf>
    <xf numFmtId="3" fontId="11" fillId="40" borderId="78" xfId="0" applyNumberFormat="1" applyFont="1" applyFill="1" applyBorder="1" applyAlignment="1" applyProtection="1">
      <alignment wrapText="1"/>
      <protection locked="0"/>
    </xf>
    <xf numFmtId="3" fontId="11" fillId="40" borderId="79" xfId="0" applyNumberFormat="1" applyFont="1" applyFill="1" applyBorder="1" applyAlignment="1" applyProtection="1">
      <alignment wrapText="1"/>
      <protection locked="0"/>
    </xf>
    <xf numFmtId="3" fontId="11" fillId="40" borderId="89" xfId="0" applyNumberFormat="1" applyFont="1" applyFill="1" applyBorder="1" applyAlignment="1" applyProtection="1">
      <alignment wrapText="1"/>
      <protection locked="0"/>
    </xf>
    <xf numFmtId="3" fontId="11" fillId="40" borderId="149" xfId="0" applyNumberFormat="1" applyFont="1" applyFill="1" applyBorder="1" applyAlignment="1" applyProtection="1">
      <alignment wrapText="1"/>
      <protection locked="0"/>
    </xf>
    <xf numFmtId="49" fontId="11" fillId="41" borderId="30" xfId="0" applyNumberFormat="1" applyFont="1" applyFill="1" applyBorder="1" applyAlignment="1" applyProtection="1">
      <alignment horizontal="right" vertical="top"/>
      <protection/>
    </xf>
    <xf numFmtId="0" fontId="11" fillId="40" borderId="59" xfId="0" applyFont="1" applyFill="1" applyBorder="1" applyAlignment="1" applyProtection="1">
      <alignment/>
      <protection locked="0"/>
    </xf>
    <xf numFmtId="0" fontId="11" fillId="40" borderId="153" xfId="0" applyFont="1" applyFill="1" applyBorder="1" applyAlignment="1" applyProtection="1">
      <alignment/>
      <protection locked="0"/>
    </xf>
    <xf numFmtId="0" fontId="11" fillId="40" borderId="64" xfId="0" applyFont="1" applyFill="1" applyBorder="1" applyAlignment="1" applyProtection="1">
      <alignment/>
      <protection locked="0"/>
    </xf>
    <xf numFmtId="0" fontId="11" fillId="40" borderId="154" xfId="0" applyFont="1" applyFill="1" applyBorder="1" applyAlignment="1" applyProtection="1">
      <alignment/>
      <protection locked="0"/>
    </xf>
    <xf numFmtId="3" fontId="11" fillId="41" borderId="22" xfId="0" applyNumberFormat="1" applyFont="1" applyFill="1" applyBorder="1" applyAlignment="1" applyProtection="1">
      <alignment/>
      <protection locked="0"/>
    </xf>
    <xf numFmtId="3" fontId="11" fillId="41" borderId="23" xfId="0" applyNumberFormat="1" applyFont="1" applyFill="1" applyBorder="1" applyAlignment="1" applyProtection="1">
      <alignment/>
      <protection locked="0"/>
    </xf>
    <xf numFmtId="3" fontId="11" fillId="40" borderId="22" xfId="0" applyNumberFormat="1" applyFont="1" applyFill="1" applyBorder="1" applyAlignment="1" applyProtection="1">
      <alignment/>
      <protection locked="0"/>
    </xf>
    <xf numFmtId="3" fontId="11" fillId="40" borderId="23" xfId="0" applyNumberFormat="1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3" fontId="0" fillId="34" borderId="155" xfId="0" applyNumberFormat="1" applyFont="1" applyFill="1" applyBorder="1" applyAlignment="1" applyProtection="1">
      <alignment horizontal="right"/>
      <protection/>
    </xf>
    <xf numFmtId="3" fontId="0" fillId="0" borderId="54" xfId="0" applyNumberFormat="1" applyFont="1" applyBorder="1" applyAlignment="1" applyProtection="1">
      <alignment horizontal="center"/>
      <protection locked="0"/>
    </xf>
    <xf numFmtId="3" fontId="0" fillId="34" borderId="79" xfId="0" applyNumberFormat="1" applyFont="1" applyFill="1" applyBorder="1" applyAlignment="1" applyProtection="1">
      <alignment/>
      <protection/>
    </xf>
    <xf numFmtId="3" fontId="0" fillId="34" borderId="96" xfId="0" applyNumberFormat="1" applyFont="1" applyFill="1" applyBorder="1" applyAlignment="1" applyProtection="1">
      <alignment horizontal="center"/>
      <protection/>
    </xf>
    <xf numFmtId="3" fontId="0" fillId="34" borderId="102" xfId="0" applyNumberFormat="1" applyFont="1" applyFill="1" applyBorder="1" applyAlignment="1" applyProtection="1">
      <alignment/>
      <protection/>
    </xf>
    <xf numFmtId="0" fontId="2" fillId="34" borderId="121" xfId="52" applyFill="1" applyBorder="1" applyProtection="1">
      <alignment/>
      <protection/>
    </xf>
    <xf numFmtId="0" fontId="2" fillId="34" borderId="131" xfId="52" applyFill="1" applyBorder="1" applyProtection="1">
      <alignment/>
      <protection/>
    </xf>
    <xf numFmtId="0" fontId="2" fillId="34" borderId="123" xfId="52" applyFill="1" applyBorder="1" applyProtection="1">
      <alignment/>
      <protection/>
    </xf>
    <xf numFmtId="0" fontId="2" fillId="0" borderId="156" xfId="52" applyFont="1" applyBorder="1" applyAlignment="1" applyProtection="1">
      <alignment horizontal="center"/>
      <protection/>
    </xf>
    <xf numFmtId="9" fontId="15" fillId="34" borderId="0" xfId="52" applyNumberFormat="1" applyFont="1" applyFill="1" applyBorder="1" applyProtection="1">
      <alignment/>
      <protection/>
    </xf>
    <xf numFmtId="0" fontId="2" fillId="0" borderId="79" xfId="52" applyBorder="1" applyAlignment="1" applyProtection="1">
      <alignment horizontal="center" vertical="center"/>
      <protection/>
    </xf>
    <xf numFmtId="0" fontId="2" fillId="0" borderId="79" xfId="52" applyBorder="1" applyProtection="1">
      <alignment/>
      <protection locked="0"/>
    </xf>
    <xf numFmtId="0" fontId="2" fillId="0" borderId="32" xfId="52" applyFont="1" applyBorder="1" applyAlignment="1" applyProtection="1">
      <alignment horizontal="center" vertical="center"/>
      <protection/>
    </xf>
    <xf numFmtId="3" fontId="0" fillId="42" borderId="52" xfId="0" applyNumberFormat="1" applyFont="1" applyFill="1" applyBorder="1" applyAlignment="1" applyProtection="1">
      <alignment/>
      <protection locked="0"/>
    </xf>
    <xf numFmtId="3" fontId="0" fillId="42" borderId="39" xfId="0" applyNumberFormat="1" applyFont="1" applyFill="1" applyBorder="1" applyAlignment="1" applyProtection="1">
      <alignment/>
      <protection locked="0"/>
    </xf>
    <xf numFmtId="3" fontId="0" fillId="42" borderId="40" xfId="0" applyNumberFormat="1" applyFont="1" applyFill="1" applyBorder="1" applyAlignment="1" applyProtection="1">
      <alignment/>
      <protection locked="0"/>
    </xf>
    <xf numFmtId="3" fontId="0" fillId="42" borderId="53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49" fontId="8" fillId="0" borderId="25" xfId="0" applyNumberFormat="1" applyFont="1" applyBorder="1" applyAlignment="1" applyProtection="1">
      <alignment horizontal="right" vertical="top"/>
      <protection/>
    </xf>
    <xf numFmtId="0" fontId="8" fillId="34" borderId="22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50" xfId="0" applyFont="1" applyBorder="1" applyAlignment="1" applyProtection="1">
      <alignment horizontal="left" vertical="center"/>
      <protection/>
    </xf>
    <xf numFmtId="0" fontId="11" fillId="41" borderId="23" xfId="0" applyFont="1" applyFill="1" applyBorder="1" applyAlignment="1" applyProtection="1">
      <alignment horizontal="left" vertical="center"/>
      <protection/>
    </xf>
    <xf numFmtId="0" fontId="11" fillId="41" borderId="21" xfId="0" applyFont="1" applyFill="1" applyBorder="1" applyAlignment="1" applyProtection="1">
      <alignment horizontal="left" vertical="center"/>
      <protection/>
    </xf>
    <xf numFmtId="49" fontId="11" fillId="41" borderId="23" xfId="0" applyNumberFormat="1" applyFont="1" applyFill="1" applyBorder="1" applyAlignment="1" applyProtection="1">
      <alignment horizontal="left" vertical="center"/>
      <protection/>
    </xf>
    <xf numFmtId="49" fontId="11" fillId="41" borderId="21" xfId="0" applyNumberFormat="1" applyFont="1" applyFill="1" applyBorder="1" applyAlignment="1" applyProtection="1">
      <alignment horizontal="left" vertical="center"/>
      <protection/>
    </xf>
    <xf numFmtId="0" fontId="8" fillId="34" borderId="22" xfId="0" applyFont="1" applyFill="1" applyBorder="1" applyAlignment="1" applyProtection="1">
      <alignment horizontal="left" vertical="center" wrapText="1"/>
      <protection/>
    </xf>
    <xf numFmtId="0" fontId="8" fillId="35" borderId="22" xfId="0" applyFont="1" applyFill="1" applyBorder="1" applyAlignment="1" applyProtection="1">
      <alignment horizontal="left" vertical="top" wrapText="1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49" fontId="10" fillId="0" borderId="157" xfId="0" applyNumberFormat="1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left"/>
      <protection/>
    </xf>
    <xf numFmtId="49" fontId="10" fillId="0" borderId="97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 horizontal="left" wrapText="1"/>
    </xf>
    <xf numFmtId="0" fontId="11" fillId="40" borderId="158" xfId="0" applyFont="1" applyFill="1" applyBorder="1" applyAlignment="1" applyProtection="1">
      <alignment horizontal="left" vertical="center" wrapText="1"/>
      <protection/>
    </xf>
    <xf numFmtId="0" fontId="11" fillId="40" borderId="159" xfId="0" applyFont="1" applyFill="1" applyBorder="1" applyAlignment="1" applyProtection="1">
      <alignment horizontal="left" vertical="center" wrapText="1"/>
      <protection/>
    </xf>
    <xf numFmtId="0" fontId="11" fillId="41" borderId="23" xfId="0" applyFont="1" applyFill="1" applyBorder="1" applyAlignment="1" applyProtection="1">
      <alignment horizontal="left" vertical="center" wrapText="1"/>
      <protection/>
    </xf>
    <xf numFmtId="0" fontId="11" fillId="41" borderId="21" xfId="0" applyFont="1" applyFill="1" applyBorder="1" applyAlignment="1" applyProtection="1">
      <alignment horizontal="left" vertical="center" wrapText="1"/>
      <protection/>
    </xf>
    <xf numFmtId="49" fontId="11" fillId="40" borderId="160" xfId="0" applyNumberFormat="1" applyFont="1" applyFill="1" applyBorder="1" applyAlignment="1" applyProtection="1">
      <alignment horizontal="left" wrapText="1"/>
      <protection/>
    </xf>
    <xf numFmtId="49" fontId="11" fillId="40" borderId="161" xfId="0" applyNumberFormat="1" applyFont="1" applyFill="1" applyBorder="1" applyAlignment="1" applyProtection="1">
      <alignment horizontal="left" wrapText="1"/>
      <protection/>
    </xf>
    <xf numFmtId="0" fontId="11" fillId="35" borderId="32" xfId="0" applyFont="1" applyFill="1" applyBorder="1" applyAlignment="1" applyProtection="1">
      <alignment horizontal="left" vertical="center"/>
      <protection/>
    </xf>
    <xf numFmtId="0" fontId="11" fillId="35" borderId="162" xfId="0" applyFont="1" applyFill="1" applyBorder="1" applyAlignment="1" applyProtection="1">
      <alignment horizontal="left" vertical="center"/>
      <protection/>
    </xf>
    <xf numFmtId="0" fontId="8" fillId="36" borderId="82" xfId="0" applyFont="1" applyFill="1" applyBorder="1" applyAlignment="1" applyProtection="1">
      <alignment horizontal="center"/>
      <protection/>
    </xf>
    <xf numFmtId="0" fontId="8" fillId="36" borderId="74" xfId="0" applyFont="1" applyFill="1" applyBorder="1" applyAlignment="1" applyProtection="1">
      <alignment horizontal="center"/>
      <protection/>
    </xf>
    <xf numFmtId="0" fontId="8" fillId="36" borderId="163" xfId="0" applyFont="1" applyFill="1" applyBorder="1" applyAlignment="1" applyProtection="1">
      <alignment horizontal="center"/>
      <protection/>
    </xf>
    <xf numFmtId="0" fontId="8" fillId="36" borderId="84" xfId="0" applyFont="1" applyFill="1" applyBorder="1" applyAlignment="1" applyProtection="1">
      <alignment horizontal="center"/>
      <protection/>
    </xf>
    <xf numFmtId="0" fontId="8" fillId="36" borderId="79" xfId="0" applyFont="1" applyFill="1" applyBorder="1" applyAlignment="1" applyProtection="1">
      <alignment horizontal="center"/>
      <protection/>
    </xf>
    <xf numFmtId="0" fontId="8" fillId="36" borderId="90" xfId="0" applyFont="1" applyFill="1" applyBorder="1" applyAlignment="1" applyProtection="1">
      <alignment horizontal="center"/>
      <protection/>
    </xf>
    <xf numFmtId="0" fontId="8" fillId="0" borderId="88" xfId="0" applyFont="1" applyBorder="1" applyAlignment="1" applyProtection="1">
      <alignment horizontal="left"/>
      <protection/>
    </xf>
    <xf numFmtId="0" fontId="8" fillId="0" borderId="128" xfId="0" applyFont="1" applyBorder="1" applyAlignment="1" applyProtection="1">
      <alignment horizontal="left"/>
      <protection/>
    </xf>
    <xf numFmtId="0" fontId="8" fillId="0" borderId="89" xfId="0" applyFont="1" applyBorder="1" applyAlignment="1" applyProtection="1">
      <alignment horizontal="left"/>
      <protection/>
    </xf>
    <xf numFmtId="0" fontId="8" fillId="0" borderId="164" xfId="0" applyFont="1" applyBorder="1" applyAlignment="1" applyProtection="1">
      <alignment horizontal="left"/>
      <protection/>
    </xf>
    <xf numFmtId="49" fontId="0" fillId="0" borderId="165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65" fontId="5" fillId="0" borderId="166" xfId="0" applyNumberFormat="1" applyFont="1" applyBorder="1" applyAlignment="1">
      <alignment horizontal="center"/>
    </xf>
    <xf numFmtId="0" fontId="3" fillId="0" borderId="167" xfId="0" applyFont="1" applyBorder="1" applyAlignment="1" applyProtection="1">
      <alignment horizontal="center"/>
      <protection/>
    </xf>
    <xf numFmtId="0" fontId="3" fillId="0" borderId="148" xfId="0" applyFont="1" applyBorder="1" applyAlignment="1" applyProtection="1">
      <alignment horizontal="center"/>
      <protection/>
    </xf>
    <xf numFmtId="0" fontId="11" fillId="40" borderId="168" xfId="0" applyFont="1" applyFill="1" applyBorder="1" applyAlignment="1" applyProtection="1">
      <alignment horizontal="left" vertical="center" wrapText="1"/>
      <protection/>
    </xf>
    <xf numFmtId="0" fontId="8" fillId="36" borderId="151" xfId="0" applyFont="1" applyFill="1" applyBorder="1" applyAlignment="1" applyProtection="1">
      <alignment horizontal="center"/>
      <protection/>
    </xf>
    <xf numFmtId="0" fontId="8" fillId="38" borderId="89" xfId="0" applyFont="1" applyFill="1" applyBorder="1" applyAlignment="1" applyProtection="1">
      <alignment horizontal="left"/>
      <protection/>
    </xf>
    <xf numFmtId="0" fontId="8" fillId="38" borderId="164" xfId="0" applyFont="1" applyFill="1" applyBorder="1" applyAlignment="1" applyProtection="1">
      <alignment horizontal="left"/>
      <protection/>
    </xf>
    <xf numFmtId="0" fontId="0" fillId="43" borderId="151" xfId="0" applyFill="1" applyBorder="1" applyAlignment="1" applyProtection="1">
      <alignment horizontal="left"/>
      <protection/>
    </xf>
    <xf numFmtId="0" fontId="0" fillId="43" borderId="78" xfId="0" applyFill="1" applyBorder="1" applyAlignment="1" applyProtection="1">
      <alignment horizontal="left"/>
      <protection/>
    </xf>
    <xf numFmtId="0" fontId="0" fillId="43" borderId="153" xfId="0" applyFill="1" applyBorder="1" applyAlignment="1" applyProtection="1">
      <alignment horizontal="left"/>
      <protection/>
    </xf>
    <xf numFmtId="0" fontId="3" fillId="43" borderId="169" xfId="0" applyFont="1" applyFill="1" applyBorder="1" applyAlignment="1" applyProtection="1">
      <alignment horizontal="center"/>
      <protection/>
    </xf>
    <xf numFmtId="0" fontId="3" fillId="43" borderId="143" xfId="0" applyFont="1" applyFill="1" applyBorder="1" applyAlignment="1" applyProtection="1">
      <alignment horizontal="center"/>
      <protection/>
    </xf>
    <xf numFmtId="0" fontId="3" fillId="43" borderId="170" xfId="0" applyFont="1" applyFill="1" applyBorder="1" applyAlignment="1" applyProtection="1">
      <alignment horizontal="center"/>
      <protection/>
    </xf>
    <xf numFmtId="0" fontId="3" fillId="43" borderId="0" xfId="0" applyFont="1" applyFill="1" applyBorder="1" applyAlignment="1" applyProtection="1">
      <alignment horizontal="center"/>
      <protection/>
    </xf>
    <xf numFmtId="0" fontId="3" fillId="43" borderId="171" xfId="0" applyFont="1" applyFill="1" applyBorder="1" applyAlignment="1" applyProtection="1">
      <alignment horizontal="center"/>
      <protection/>
    </xf>
    <xf numFmtId="0" fontId="3" fillId="43" borderId="166" xfId="0" applyFont="1" applyFill="1" applyBorder="1" applyAlignment="1" applyProtection="1">
      <alignment horizontal="center"/>
      <protection/>
    </xf>
    <xf numFmtId="0" fontId="8" fillId="0" borderId="142" xfId="0" applyFont="1" applyBorder="1" applyAlignment="1" applyProtection="1">
      <alignment horizontal="center" wrapText="1"/>
      <protection/>
    </xf>
    <xf numFmtId="0" fontId="8" fillId="0" borderId="172" xfId="0" applyFont="1" applyBorder="1" applyAlignment="1" applyProtection="1">
      <alignment horizontal="center" wrapText="1"/>
      <protection/>
    </xf>
    <xf numFmtId="49" fontId="8" fillId="0" borderId="173" xfId="0" applyNumberFormat="1" applyFont="1" applyBorder="1" applyAlignment="1" applyProtection="1">
      <alignment horizontal="center" vertical="top"/>
      <protection/>
    </xf>
    <xf numFmtId="49" fontId="8" fillId="0" borderId="73" xfId="0" applyNumberFormat="1" applyFont="1" applyBorder="1" applyAlignment="1" applyProtection="1">
      <alignment horizontal="center" vertical="top"/>
      <protection/>
    </xf>
    <xf numFmtId="0" fontId="8" fillId="0" borderId="89" xfId="0" applyFont="1" applyBorder="1" applyAlignment="1" applyProtection="1">
      <alignment horizontal="center"/>
      <protection/>
    </xf>
    <xf numFmtId="0" fontId="8" fillId="0" borderId="174" xfId="0" applyFont="1" applyBorder="1" applyAlignment="1" applyProtection="1">
      <alignment horizontal="center"/>
      <protection/>
    </xf>
    <xf numFmtId="0" fontId="10" fillId="0" borderId="175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109" xfId="0" applyFont="1" applyBorder="1" applyAlignment="1" applyProtection="1">
      <alignment horizontal="left" vertical="top"/>
      <protection/>
    </xf>
    <xf numFmtId="49" fontId="8" fillId="0" borderId="60" xfId="0" applyNumberFormat="1" applyFont="1" applyBorder="1" applyAlignment="1" applyProtection="1">
      <alignment horizontal="right" vertical="top"/>
      <protection/>
    </xf>
    <xf numFmtId="49" fontId="8" fillId="0" borderId="73" xfId="0" applyNumberFormat="1" applyFont="1" applyBorder="1" applyAlignment="1" applyProtection="1">
      <alignment horizontal="right" vertical="top"/>
      <protection/>
    </xf>
    <xf numFmtId="0" fontId="8" fillId="36" borderId="130" xfId="0" applyNumberFormat="1" applyFont="1" applyFill="1" applyBorder="1" applyAlignment="1" applyProtection="1">
      <alignment horizontal="center" wrapText="1"/>
      <protection/>
    </xf>
    <xf numFmtId="0" fontId="8" fillId="36" borderId="174" xfId="0" applyNumberFormat="1" applyFont="1" applyFill="1" applyBorder="1" applyAlignment="1" applyProtection="1">
      <alignment horizontal="center" wrapText="1"/>
      <protection/>
    </xf>
    <xf numFmtId="0" fontId="8" fillId="36" borderId="176" xfId="0" applyNumberFormat="1" applyFont="1" applyFill="1" applyBorder="1" applyAlignment="1" applyProtection="1">
      <alignment horizontal="center" wrapText="1"/>
      <protection/>
    </xf>
    <xf numFmtId="0" fontId="8" fillId="36" borderId="7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41" borderId="32" xfId="0" applyFont="1" applyFill="1" applyBorder="1" applyAlignment="1" applyProtection="1">
      <alignment horizontal="left" vertical="center"/>
      <protection/>
    </xf>
    <xf numFmtId="0" fontId="11" fillId="41" borderId="162" xfId="0" applyFont="1" applyFill="1" applyBorder="1" applyAlignment="1" applyProtection="1">
      <alignment horizontal="left" vertical="center"/>
      <protection/>
    </xf>
    <xf numFmtId="49" fontId="11" fillId="40" borderId="160" xfId="0" applyNumberFormat="1" applyFont="1" applyFill="1" applyBorder="1" applyAlignment="1" applyProtection="1">
      <alignment horizontal="left" vertical="center" wrapText="1"/>
      <protection/>
    </xf>
    <xf numFmtId="49" fontId="11" fillId="40" borderId="177" xfId="0" applyNumberFormat="1" applyFont="1" applyFill="1" applyBorder="1" applyAlignment="1" applyProtection="1">
      <alignment horizontal="left" vertical="center" wrapText="1"/>
      <protection/>
    </xf>
    <xf numFmtId="0" fontId="11" fillId="41" borderId="123" xfId="0" applyFont="1" applyFill="1" applyBorder="1" applyAlignment="1" applyProtection="1">
      <alignment horizontal="left" vertical="center" wrapText="1"/>
      <protection/>
    </xf>
    <xf numFmtId="0" fontId="8" fillId="0" borderId="178" xfId="0" applyFont="1" applyFill="1" applyBorder="1" applyAlignment="1" applyProtection="1">
      <alignment horizontal="center" vertical="center" wrapText="1"/>
      <protection/>
    </xf>
    <xf numFmtId="0" fontId="8" fillId="0" borderId="179" xfId="0" applyFont="1" applyFill="1" applyBorder="1" applyAlignment="1" applyProtection="1">
      <alignment horizontal="center" vertical="center" wrapText="1"/>
      <protection/>
    </xf>
    <xf numFmtId="0" fontId="8" fillId="0" borderId="75" xfId="0" applyFont="1" applyFill="1" applyBorder="1" applyAlignment="1" applyProtection="1">
      <alignment horizontal="center" vertical="center" wrapText="1"/>
      <protection/>
    </xf>
    <xf numFmtId="0" fontId="8" fillId="0" borderId="18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138" xfId="0" applyFont="1" applyBorder="1" applyAlignment="1" applyProtection="1">
      <alignment horizontal="left" vertical="top" wrapText="1"/>
      <protection/>
    </xf>
    <xf numFmtId="0" fontId="8" fillId="0" borderId="181" xfId="0" applyFont="1" applyBorder="1" applyAlignment="1" applyProtection="1">
      <alignment horizontal="left" vertical="top" wrapText="1"/>
      <protection/>
    </xf>
    <xf numFmtId="0" fontId="0" fillId="0" borderId="95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8" fillId="0" borderId="139" xfId="0" applyFont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left" vertical="top" wrapText="1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82" xfId="0" applyFont="1" applyBorder="1" applyAlignment="1">
      <alignment horizontal="center" wrapText="1"/>
    </xf>
    <xf numFmtId="0" fontId="8" fillId="40" borderId="139" xfId="0" applyFont="1" applyFill="1" applyBorder="1" applyAlignment="1" applyProtection="1">
      <alignment horizontal="left" vertical="top"/>
      <protection/>
    </xf>
    <xf numFmtId="0" fontId="8" fillId="40" borderId="15" xfId="0" applyFont="1" applyFill="1" applyBorder="1" applyAlignment="1" applyProtection="1">
      <alignment horizontal="left" vertical="top" wrapText="1"/>
      <protection/>
    </xf>
    <xf numFmtId="0" fontId="8" fillId="40" borderId="138" xfId="0" applyFont="1" applyFill="1" applyBorder="1" applyAlignment="1" applyProtection="1">
      <alignment horizontal="left" vertical="top" wrapText="1"/>
      <protection/>
    </xf>
    <xf numFmtId="0" fontId="8" fillId="40" borderId="181" xfId="0" applyFont="1" applyFill="1" applyBorder="1" applyAlignment="1" applyProtection="1">
      <alignment horizontal="left" vertical="top" wrapText="1"/>
      <protection/>
    </xf>
    <xf numFmtId="0" fontId="0" fillId="0" borderId="111" xfId="0" applyFont="1" applyBorder="1" applyAlignment="1" applyProtection="1">
      <alignment horizontal="center" vertical="center"/>
      <protection/>
    </xf>
    <xf numFmtId="0" fontId="2" fillId="0" borderId="54" xfId="52" applyFont="1" applyBorder="1" applyAlignment="1" applyProtection="1">
      <alignment horizontal="center" vertical="center"/>
      <protection/>
    </xf>
    <xf numFmtId="0" fontId="14" fillId="0" borderId="38" xfId="52" applyFont="1" applyBorder="1" applyAlignment="1" applyProtection="1">
      <alignment horizontal="center" vertical="center"/>
      <protection/>
    </xf>
    <xf numFmtId="0" fontId="5" fillId="0" borderId="0" xfId="52" applyFont="1" applyBorder="1" applyAlignment="1">
      <alignment horizontal="left" wrapText="1"/>
      <protection/>
    </xf>
    <xf numFmtId="0" fontId="5" fillId="0" borderId="10" xfId="52" applyFont="1" applyBorder="1" applyAlignment="1" applyProtection="1">
      <alignment horizontal="center" wrapText="1"/>
      <protection locked="0"/>
    </xf>
    <xf numFmtId="0" fontId="13" fillId="0" borderId="182" xfId="52" applyFont="1" applyBorder="1" applyAlignment="1">
      <alignment horizontal="center" vertical="top" wrapText="1"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14" fillId="0" borderId="19" xfId="52" applyFont="1" applyBorder="1" applyAlignment="1" applyProtection="1">
      <alignment horizontal="center" vertical="center"/>
      <protection/>
    </xf>
    <xf numFmtId="0" fontId="14" fillId="0" borderId="52" xfId="52" applyFont="1" applyBorder="1" applyAlignment="1" applyProtection="1">
      <alignment horizontal="center" vertical="center"/>
      <protection/>
    </xf>
    <xf numFmtId="0" fontId="2" fillId="0" borderId="35" xfId="52" applyFont="1" applyBorder="1" applyAlignment="1" applyProtection="1">
      <alignment horizontal="center" vertical="center" wrapText="1"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23" xfId="52" applyFont="1" applyBorder="1" applyAlignment="1" applyProtection="1">
      <alignment horizontal="left" vertical="center"/>
      <protection/>
    </xf>
    <xf numFmtId="0" fontId="2" fillId="34" borderId="142" xfId="52" applyFill="1" applyBorder="1" applyAlignment="1" applyProtection="1">
      <alignment/>
      <protection/>
    </xf>
    <xf numFmtId="0" fontId="0" fillId="0" borderId="72" xfId="0" applyBorder="1" applyAlignment="1">
      <alignment/>
    </xf>
    <xf numFmtId="0" fontId="0" fillId="0" borderId="175" xfId="0" applyBorder="1" applyAlignment="1">
      <alignment/>
    </xf>
    <xf numFmtId="0" fontId="0" fillId="0" borderId="109" xfId="0" applyBorder="1" applyAlignment="1">
      <alignment/>
    </xf>
    <xf numFmtId="0" fontId="0" fillId="0" borderId="183" xfId="0" applyBorder="1" applyAlignment="1">
      <alignment/>
    </xf>
    <xf numFmtId="0" fontId="0" fillId="0" borderId="184" xfId="0" applyBorder="1" applyAlignment="1">
      <alignment/>
    </xf>
    <xf numFmtId="0" fontId="2" fillId="0" borderId="32" xfId="52" applyFont="1" applyBorder="1" applyAlignment="1" applyProtection="1">
      <alignment horizontal="left" vertical="center"/>
      <protection/>
    </xf>
    <xf numFmtId="0" fontId="2" fillId="0" borderId="11" xfId="52" applyFont="1" applyBorder="1" applyAlignment="1" applyProtection="1">
      <alignment horizontal="center" vertical="center" wrapText="1"/>
      <protection/>
    </xf>
    <xf numFmtId="0" fontId="2" fillId="0" borderId="185" xfId="52" applyFont="1" applyBorder="1" applyAlignment="1" applyProtection="1">
      <alignment horizontal="center" vertical="center" wrapText="1"/>
      <protection/>
    </xf>
    <xf numFmtId="0" fontId="2" fillId="34" borderId="186" xfId="52" applyFill="1" applyBorder="1" applyAlignment="1" applyProtection="1">
      <alignment/>
      <protection/>
    </xf>
    <xf numFmtId="0" fontId="0" fillId="0" borderId="179" xfId="0" applyBorder="1" applyAlignment="1">
      <alignment/>
    </xf>
    <xf numFmtId="0" fontId="0" fillId="0" borderId="187" xfId="0" applyBorder="1" applyAlignment="1">
      <alignment/>
    </xf>
    <xf numFmtId="0" fontId="0" fillId="0" borderId="188" xfId="0" applyBorder="1" applyAlignment="1">
      <alignment/>
    </xf>
    <xf numFmtId="9" fontId="15" fillId="34" borderId="35" xfId="52" applyNumberFormat="1" applyFont="1" applyFill="1" applyBorder="1" applyAlignment="1" applyProtection="1">
      <alignment/>
      <protection/>
    </xf>
    <xf numFmtId="0" fontId="0" fillId="0" borderId="189" xfId="0" applyBorder="1" applyAlignment="1">
      <alignment/>
    </xf>
    <xf numFmtId="0" fontId="0" fillId="0" borderId="185" xfId="0" applyBorder="1" applyAlignment="1">
      <alignment/>
    </xf>
    <xf numFmtId="0" fontId="2" fillId="34" borderId="156" xfId="52" applyFill="1" applyBorder="1" applyAlignment="1" applyProtection="1">
      <alignment/>
      <protection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0" fontId="2" fillId="0" borderId="156" xfId="52" applyBorder="1" applyAlignment="1" applyProtection="1">
      <alignment horizontal="center"/>
      <protection locked="0"/>
    </xf>
    <xf numFmtId="0" fontId="2" fillId="0" borderId="191" xfId="52" applyBorder="1" applyAlignment="1" applyProtection="1">
      <alignment horizontal="center"/>
      <protection locked="0"/>
    </xf>
    <xf numFmtId="0" fontId="2" fillId="34" borderId="156" xfId="52" applyFill="1" applyBorder="1" applyAlignment="1" applyProtection="1">
      <alignment horizontal="right"/>
      <protection/>
    </xf>
    <xf numFmtId="0" fontId="2" fillId="34" borderId="191" xfId="52" applyFill="1" applyBorder="1" applyAlignment="1" applyProtection="1">
      <alignment horizontal="right"/>
      <protection/>
    </xf>
    <xf numFmtId="0" fontId="2" fillId="0" borderId="122" xfId="52" applyBorder="1" applyAlignment="1" applyProtection="1">
      <alignment horizontal="center" vertical="center"/>
      <protection/>
    </xf>
    <xf numFmtId="0" fontId="2" fillId="0" borderId="23" xfId="52" applyFont="1" applyBorder="1" applyAlignment="1" applyProtection="1">
      <alignment horizontal="left" wrapText="1"/>
      <protection/>
    </xf>
    <xf numFmtId="0" fontId="2" fillId="0" borderId="142" xfId="52" applyBorder="1" applyAlignment="1" applyProtection="1">
      <alignment horizontal="center"/>
      <protection locked="0"/>
    </xf>
    <xf numFmtId="0" fontId="2" fillId="0" borderId="72" xfId="52" applyBorder="1" applyAlignment="1" applyProtection="1">
      <alignment horizontal="center"/>
      <protection locked="0"/>
    </xf>
    <xf numFmtId="0" fontId="2" fillId="0" borderId="187" xfId="52" applyBorder="1" applyAlignment="1" applyProtection="1">
      <alignment horizontal="center"/>
      <protection locked="0"/>
    </xf>
    <xf numFmtId="0" fontId="2" fillId="0" borderId="188" xfId="52" applyBorder="1" applyAlignment="1" applyProtection="1">
      <alignment horizontal="center"/>
      <protection locked="0"/>
    </xf>
    <xf numFmtId="0" fontId="2" fillId="0" borderId="67" xfId="52" applyBorder="1" applyAlignment="1" applyProtection="1">
      <alignment horizontal="center"/>
      <protection locked="0"/>
    </xf>
    <xf numFmtId="0" fontId="2" fillId="0" borderId="108" xfId="52" applyBorder="1" applyAlignment="1" applyProtection="1">
      <alignment horizontal="center"/>
      <protection locked="0"/>
    </xf>
    <xf numFmtId="0" fontId="2" fillId="0" borderId="10" xfId="52" applyFont="1" applyBorder="1" applyAlignment="1" applyProtection="1">
      <alignment horizontal="center"/>
      <protection locked="0"/>
    </xf>
    <xf numFmtId="0" fontId="16" fillId="0" borderId="0" xfId="52" applyFont="1" applyBorder="1" applyAlignment="1">
      <alignment horizontal="center" wrapText="1"/>
      <protection/>
    </xf>
    <xf numFmtId="0" fontId="17" fillId="0" borderId="182" xfId="52" applyFont="1" applyBorder="1" applyAlignment="1">
      <alignment horizontal="center" vertical="top" wrapText="1"/>
      <protection/>
    </xf>
    <xf numFmtId="0" fontId="16" fillId="0" borderId="0" xfId="52" applyFont="1" applyBorder="1" applyAlignment="1" applyProtection="1">
      <alignment horizontal="center" wrapText="1"/>
      <protection/>
    </xf>
    <xf numFmtId="0" fontId="2" fillId="0" borderId="117" xfId="52" applyFont="1" applyBorder="1" applyAlignment="1" applyProtection="1">
      <alignment horizontal="center" vertical="center"/>
      <protection/>
    </xf>
    <xf numFmtId="0" fontId="2" fillId="0" borderId="192" xfId="52" applyFont="1" applyBorder="1" applyAlignment="1" applyProtection="1">
      <alignment horizontal="center" vertical="center"/>
      <protection/>
    </xf>
    <xf numFmtId="0" fontId="2" fillId="0" borderId="119" xfId="52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2" fillId="0" borderId="67" xfId="52" applyFont="1" applyBorder="1" applyAlignment="1" applyProtection="1">
      <alignment horizontal="center" vertical="center" wrapText="1"/>
      <protection/>
    </xf>
    <xf numFmtId="0" fontId="2" fillId="0" borderId="108" xfId="52" applyFont="1" applyBorder="1" applyAlignment="1" applyProtection="1">
      <alignment horizontal="center" vertical="center" wrapText="1"/>
      <protection/>
    </xf>
    <xf numFmtId="0" fontId="2" fillId="0" borderId="142" xfId="52" applyFont="1" applyBorder="1" applyAlignment="1" applyProtection="1">
      <alignment horizontal="center"/>
      <protection/>
    </xf>
    <xf numFmtId="0" fontId="2" fillId="0" borderId="72" xfId="52" applyFont="1" applyBorder="1" applyAlignment="1" applyProtection="1">
      <alignment horizontal="center"/>
      <protection/>
    </xf>
    <xf numFmtId="0" fontId="2" fillId="0" borderId="124" xfId="52" applyBorder="1" applyAlignment="1" applyProtection="1">
      <alignment horizontal="center" vertical="center"/>
      <protection/>
    </xf>
    <xf numFmtId="0" fontId="2" fillId="0" borderId="193" xfId="52" applyBorder="1" applyAlignment="1" applyProtection="1">
      <alignment horizontal="center" vertical="center"/>
      <protection/>
    </xf>
    <xf numFmtId="0" fontId="2" fillId="0" borderId="105" xfId="52" applyBorder="1" applyAlignment="1" applyProtection="1">
      <alignment horizontal="center" vertical="center"/>
      <protection/>
    </xf>
    <xf numFmtId="0" fontId="2" fillId="0" borderId="47" xfId="52" applyFont="1" applyBorder="1" applyAlignment="1" applyProtection="1">
      <alignment horizontal="center" wrapText="1"/>
      <protection/>
    </xf>
    <xf numFmtId="0" fontId="2" fillId="0" borderId="194" xfId="52" applyFont="1" applyBorder="1" applyAlignment="1" applyProtection="1">
      <alignment horizontal="center" wrapText="1"/>
      <protection/>
    </xf>
    <xf numFmtId="0" fontId="2" fillId="0" borderId="48" xfId="52" applyFont="1" applyBorder="1" applyAlignment="1" applyProtection="1">
      <alignment horizontal="center" wrapText="1"/>
      <protection/>
    </xf>
    <xf numFmtId="0" fontId="2" fillId="0" borderId="79" xfId="52" applyBorder="1" applyAlignment="1" applyProtection="1">
      <alignment horizontal="center" vertical="center"/>
      <protection/>
    </xf>
    <xf numFmtId="0" fontId="2" fillId="0" borderId="79" xfId="52" applyBorder="1" applyAlignment="1" applyProtection="1">
      <alignment horizontal="center"/>
      <protection locked="0"/>
    </xf>
    <xf numFmtId="0" fontId="2" fillId="0" borderId="166" xfId="52" applyBorder="1" applyAlignment="1" applyProtection="1">
      <alignment horizontal="center"/>
      <protection locked="0"/>
    </xf>
    <xf numFmtId="9" fontId="15" fillId="34" borderId="67" xfId="52" applyNumberFormat="1" applyFont="1" applyFill="1" applyBorder="1" applyAlignment="1" applyProtection="1">
      <alignment horizontal="center"/>
      <protection/>
    </xf>
    <xf numFmtId="9" fontId="15" fillId="34" borderId="148" xfId="52" applyNumberFormat="1" applyFont="1" applyFill="1" applyBorder="1" applyAlignment="1" applyProtection="1">
      <alignment horizontal="center"/>
      <protection/>
    </xf>
    <xf numFmtId="0" fontId="2" fillId="0" borderId="195" xfId="52" applyFont="1" applyBorder="1" applyAlignment="1" applyProtection="1">
      <alignment wrapText="1"/>
      <protection/>
    </xf>
    <xf numFmtId="0" fontId="2" fillId="0" borderId="196" xfId="52" applyFont="1" applyBorder="1" applyAlignment="1" applyProtection="1">
      <alignment wrapText="1"/>
      <protection/>
    </xf>
    <xf numFmtId="0" fontId="23" fillId="40" borderId="79" xfId="53" applyFont="1" applyFill="1" applyBorder="1" applyAlignment="1" applyProtection="1">
      <alignment horizontal="center" vertical="center" wrapText="1"/>
      <protection/>
    </xf>
    <xf numFmtId="0" fontId="23" fillId="40" borderId="61" xfId="53" applyFont="1" applyFill="1" applyBorder="1" applyAlignment="1" applyProtection="1">
      <alignment horizontal="center" vertical="center" wrapText="1"/>
      <protection/>
    </xf>
    <xf numFmtId="0" fontId="23" fillId="40" borderId="77" xfId="53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21" fillId="0" borderId="76" xfId="5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" fillId="0" borderId="139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89" xfId="0" applyFont="1" applyBorder="1" applyAlignment="1" applyProtection="1">
      <alignment horizontal="left" vertical="top" wrapText="1"/>
      <protection/>
    </xf>
    <xf numFmtId="0" fontId="0" fillId="0" borderId="35" xfId="0" applyFont="1" applyBorder="1" applyAlignment="1" applyProtection="1">
      <alignment horizontal="left" vertical="top"/>
      <protection/>
    </xf>
    <xf numFmtId="0" fontId="41" fillId="0" borderId="0" xfId="53" applyFont="1" applyFill="1">
      <alignment/>
      <protection/>
    </xf>
    <xf numFmtId="49" fontId="42" fillId="0" borderId="165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и иные ф-ции и адвокатирование" xfId="52"/>
    <cellStyle name="Обычный_ШАБЛОН ф 9 (последний вариант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5" zoomScaleNormal="75" zoomScaleSheetLayoutView="75" zoomScalePageLayoutView="0" workbookViewId="0" topLeftCell="A1">
      <selection activeCell="G7" sqref="G7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 thickBot="1">
      <c r="C1" s="377" t="s">
        <v>215</v>
      </c>
      <c r="D1" s="378"/>
      <c r="E1" s="378"/>
    </row>
    <row r="2" spans="2:6" ht="12.75" customHeight="1">
      <c r="B2" s="379" t="s">
        <v>0</v>
      </c>
      <c r="C2" s="379"/>
      <c r="D2" s="379"/>
      <c r="E2" s="379"/>
      <c r="F2" s="379"/>
    </row>
    <row r="3" spans="2:6" ht="17.25" customHeight="1">
      <c r="B3" s="380" t="s">
        <v>1</v>
      </c>
      <c r="C3" s="380"/>
      <c r="D3" s="2"/>
      <c r="E3" s="3"/>
      <c r="F3" s="3"/>
    </row>
    <row r="4" spans="1:8" ht="12.75" customHeight="1">
      <c r="A4" t="s">
        <v>2</v>
      </c>
      <c r="B4" s="381" t="s">
        <v>175</v>
      </c>
      <c r="C4" s="381"/>
      <c r="D4" s="381"/>
      <c r="E4" s="381"/>
      <c r="F4" s="381"/>
      <c r="G4" s="381"/>
      <c r="H4" s="381"/>
    </row>
    <row r="5" spans="2:8" ht="37.5" customHeight="1">
      <c r="B5" s="381"/>
      <c r="C5" s="381"/>
      <c r="D5" s="381"/>
      <c r="E5" s="381"/>
      <c r="F5" s="381"/>
      <c r="G5" s="381"/>
      <c r="H5" s="381"/>
    </row>
    <row r="6" spans="2:4" ht="13.5" customHeight="1">
      <c r="B6" s="4"/>
      <c r="C6" s="4"/>
      <c r="D6" s="4"/>
    </row>
    <row r="7" spans="2:8" ht="16.5" thickBot="1">
      <c r="B7" s="5"/>
      <c r="C7" s="5" t="s">
        <v>3</v>
      </c>
      <c r="D7" s="6" t="s">
        <v>4</v>
      </c>
      <c r="E7" s="7">
        <v>41365</v>
      </c>
      <c r="F7" s="8" t="s">
        <v>5</v>
      </c>
      <c r="G7" s="9">
        <v>41455</v>
      </c>
      <c r="H7" s="10"/>
    </row>
    <row r="8" spans="2:8" ht="15.75">
      <c r="B8" s="5"/>
      <c r="C8" s="5"/>
      <c r="D8" s="5"/>
      <c r="G8" s="10"/>
      <c r="H8" s="10"/>
    </row>
    <row r="9" spans="2:8" ht="30.75" customHeight="1">
      <c r="B9" s="11"/>
      <c r="C9" s="386" t="s">
        <v>6</v>
      </c>
      <c r="D9" s="386"/>
      <c r="E9" s="386"/>
      <c r="F9" s="386"/>
      <c r="G9" s="386"/>
      <c r="H9" s="12"/>
    </row>
    <row r="10" spans="2:8" ht="12.75" customHeight="1" thickBot="1">
      <c r="B10" s="11"/>
      <c r="C10" s="12"/>
      <c r="D10" s="12"/>
      <c r="E10" s="12"/>
      <c r="F10" s="12"/>
      <c r="G10" s="12"/>
      <c r="H10" s="12"/>
    </row>
    <row r="11" spans="2:8" ht="12.75" customHeight="1" thickBot="1">
      <c r="B11" s="13"/>
      <c r="C11" s="14"/>
      <c r="D11" s="14"/>
      <c r="E11" s="15" t="s">
        <v>7</v>
      </c>
      <c r="F11" s="15" t="s">
        <v>8</v>
      </c>
      <c r="G11" s="16" t="s">
        <v>9</v>
      </c>
      <c r="H11" s="17" t="s">
        <v>10</v>
      </c>
    </row>
    <row r="12" spans="2:8" ht="13.5" thickBot="1">
      <c r="B12" s="18" t="s">
        <v>11</v>
      </c>
      <c r="C12" s="15" t="s">
        <v>12</v>
      </c>
      <c r="D12" s="15"/>
      <c r="E12" s="15">
        <v>1</v>
      </c>
      <c r="F12" s="15">
        <v>2</v>
      </c>
      <c r="G12" s="16">
        <v>3</v>
      </c>
      <c r="H12" s="19">
        <v>4</v>
      </c>
    </row>
    <row r="13" spans="2:8" ht="15">
      <c r="B13" s="20" t="s">
        <v>13</v>
      </c>
      <c r="C13" s="387" t="s">
        <v>14</v>
      </c>
      <c r="D13" s="387"/>
      <c r="E13" s="21">
        <v>23</v>
      </c>
      <c r="F13" s="21">
        <v>61</v>
      </c>
      <c r="G13" s="22">
        <v>26</v>
      </c>
      <c r="H13" s="23">
        <f aca="true" t="shared" si="0" ref="H13:H18">SUM(E13:G13)</f>
        <v>110</v>
      </c>
    </row>
    <row r="14" spans="2:8" ht="15">
      <c r="B14" s="24" t="s">
        <v>15</v>
      </c>
      <c r="C14" s="382" t="s">
        <v>16</v>
      </c>
      <c r="D14" s="382"/>
      <c r="E14" s="25">
        <v>1</v>
      </c>
      <c r="F14" s="26">
        <v>5</v>
      </c>
      <c r="G14" s="27">
        <v>3</v>
      </c>
      <c r="H14" s="28">
        <f t="shared" si="0"/>
        <v>9</v>
      </c>
    </row>
    <row r="15" spans="2:8" ht="15">
      <c r="B15" s="29" t="s">
        <v>17</v>
      </c>
      <c r="C15" s="382" t="s">
        <v>18</v>
      </c>
      <c r="D15" s="382"/>
      <c r="E15" s="26">
        <v>3</v>
      </c>
      <c r="F15" s="26">
        <v>2</v>
      </c>
      <c r="G15" s="30">
        <v>1</v>
      </c>
      <c r="H15" s="28">
        <f t="shared" si="0"/>
        <v>6</v>
      </c>
    </row>
    <row r="16" spans="2:8" ht="15">
      <c r="B16" s="29" t="s">
        <v>19</v>
      </c>
      <c r="C16" s="260" t="s">
        <v>176</v>
      </c>
      <c r="D16" s="260"/>
      <c r="E16" s="26"/>
      <c r="F16" s="26"/>
      <c r="G16" s="263"/>
      <c r="H16" s="28">
        <f t="shared" si="0"/>
        <v>0</v>
      </c>
    </row>
    <row r="17" spans="2:8" ht="15">
      <c r="B17" s="29" t="s">
        <v>21</v>
      </c>
      <c r="C17" s="382" t="s">
        <v>20</v>
      </c>
      <c r="D17" s="382"/>
      <c r="E17" s="26">
        <v>12</v>
      </c>
      <c r="F17" s="26">
        <v>32</v>
      </c>
      <c r="G17" s="262">
        <v>8</v>
      </c>
      <c r="H17" s="28">
        <f t="shared" si="0"/>
        <v>52</v>
      </c>
    </row>
    <row r="18" spans="2:8" ht="15">
      <c r="B18" s="384" t="s">
        <v>23</v>
      </c>
      <c r="C18" s="382" t="s">
        <v>22</v>
      </c>
      <c r="D18" s="382"/>
      <c r="E18" s="26">
        <v>7</v>
      </c>
      <c r="F18" s="26">
        <v>22</v>
      </c>
      <c r="G18" s="27">
        <v>14</v>
      </c>
      <c r="H18" s="28">
        <f t="shared" si="0"/>
        <v>43</v>
      </c>
    </row>
    <row r="19" spans="2:8" ht="15">
      <c r="B19" s="384"/>
      <c r="C19" s="385" t="s">
        <v>173</v>
      </c>
      <c r="D19" s="385"/>
      <c r="E19" s="31">
        <f>IF((E17+E18)=0,0,E18/(E17+E18))</f>
        <v>0.3684210526315789</v>
      </c>
      <c r="F19" s="31">
        <f>IF((F17+F18)=0,0,F18/(F17+F18))</f>
        <v>0.4074074074074074</v>
      </c>
      <c r="G19" s="32">
        <f>IF((G17+G18)=0,0,G18/(G17+G18))</f>
        <v>0.6363636363636364</v>
      </c>
      <c r="H19" s="33">
        <f>IF((H17+H18)=0,0,H18/(H17+H18))</f>
        <v>0.45263157894736844</v>
      </c>
    </row>
    <row r="20" spans="2:8" ht="30" customHeight="1">
      <c r="B20" s="261" t="s">
        <v>123</v>
      </c>
      <c r="C20" s="383" t="s">
        <v>177</v>
      </c>
      <c r="D20" s="383"/>
      <c r="E20" s="34">
        <v>4</v>
      </c>
      <c r="F20" s="34">
        <v>7</v>
      </c>
      <c r="G20" s="35">
        <v>8</v>
      </c>
      <c r="H20" s="28">
        <f>E20+F20+G20</f>
        <v>19</v>
      </c>
    </row>
    <row r="21" spans="2:8" ht="15">
      <c r="B21" s="384" t="s">
        <v>124</v>
      </c>
      <c r="C21" s="382" t="s">
        <v>24</v>
      </c>
      <c r="D21" s="382"/>
      <c r="E21" s="26">
        <v>5</v>
      </c>
      <c r="F21" s="26">
        <v>8</v>
      </c>
      <c r="G21" s="27">
        <v>7</v>
      </c>
      <c r="H21" s="28">
        <f>E21+F21+G21</f>
        <v>20</v>
      </c>
    </row>
    <row r="22" spans="2:8" ht="30" customHeight="1">
      <c r="B22" s="384"/>
      <c r="C22" s="392" t="s">
        <v>25</v>
      </c>
      <c r="D22" s="392"/>
      <c r="E22" s="31">
        <f>IF((E13-E14)=0,0,E21/(E13-E14))</f>
        <v>0.22727272727272727</v>
      </c>
      <c r="F22" s="31">
        <f>IF((F13-F14)=0,0,F21/(F13-F14))</f>
        <v>0.14285714285714285</v>
      </c>
      <c r="G22" s="32">
        <f>IF((G13-G14)=0,0,G21/(G13-G14))</f>
        <v>0.30434782608695654</v>
      </c>
      <c r="H22" s="33">
        <f>IF((H13-H14)=0,0,H21/(H13-H14))</f>
        <v>0.19801980198019803</v>
      </c>
    </row>
    <row r="23" spans="2:8" ht="30" customHeight="1">
      <c r="B23" s="36">
        <v>8</v>
      </c>
      <c r="C23" s="393" t="s">
        <v>174</v>
      </c>
      <c r="D23" s="393"/>
      <c r="E23" s="37">
        <v>4</v>
      </c>
      <c r="F23" s="37">
        <v>5</v>
      </c>
      <c r="G23" s="38">
        <v>4</v>
      </c>
      <c r="H23" s="28">
        <f>E23+F23+G23</f>
        <v>13</v>
      </c>
    </row>
    <row r="24" spans="2:8" ht="15.75" thickBot="1">
      <c r="B24" s="29" t="s">
        <v>125</v>
      </c>
      <c r="C24" s="394" t="s">
        <v>27</v>
      </c>
      <c r="D24" s="395"/>
      <c r="E24" s="39">
        <f>SUM(E26:E32)</f>
        <v>8</v>
      </c>
      <c r="F24" s="39">
        <f>SUM(F26:F32)</f>
        <v>13</v>
      </c>
      <c r="G24" s="39">
        <f>SUM(G26:G32)</f>
        <v>15</v>
      </c>
      <c r="H24" s="40">
        <f>E24+F24+G24</f>
        <v>36</v>
      </c>
    </row>
    <row r="25" spans="2:8" ht="15" customHeight="1" thickBot="1">
      <c r="B25" s="396" t="s">
        <v>28</v>
      </c>
      <c r="C25" s="397"/>
      <c r="D25" s="397"/>
      <c r="E25" s="397"/>
      <c r="F25" s="397"/>
      <c r="G25" s="397"/>
      <c r="H25" s="398"/>
    </row>
    <row r="26" spans="2:8" ht="14.25">
      <c r="B26" s="328" t="s">
        <v>126</v>
      </c>
      <c r="C26" s="388" t="s">
        <v>165</v>
      </c>
      <c r="D26" s="389"/>
      <c r="E26" s="353"/>
      <c r="F26" s="353"/>
      <c r="G26" s="354"/>
      <c r="H26" s="41">
        <f aca="true" t="shared" si="1" ref="H26:H32">E26+F26+G26</f>
        <v>0</v>
      </c>
    </row>
    <row r="27" spans="2:8" ht="14.25">
      <c r="B27" s="328" t="s">
        <v>127</v>
      </c>
      <c r="C27" s="390" t="s">
        <v>178</v>
      </c>
      <c r="D27" s="391"/>
      <c r="E27" s="353"/>
      <c r="F27" s="353"/>
      <c r="G27" s="354"/>
      <c r="H27" s="42">
        <f t="shared" si="1"/>
        <v>0</v>
      </c>
    </row>
    <row r="28" spans="2:8" ht="14.25">
      <c r="B28" s="328" t="s">
        <v>128</v>
      </c>
      <c r="C28" s="390" t="s">
        <v>166</v>
      </c>
      <c r="D28" s="391"/>
      <c r="E28" s="353">
        <v>2</v>
      </c>
      <c r="F28" s="353">
        <v>2</v>
      </c>
      <c r="G28" s="354">
        <v>6</v>
      </c>
      <c r="H28" s="42">
        <f t="shared" si="1"/>
        <v>10</v>
      </c>
    </row>
    <row r="29" spans="2:8" ht="26.25" customHeight="1">
      <c r="B29" s="342" t="s">
        <v>129</v>
      </c>
      <c r="C29" s="404" t="s">
        <v>208</v>
      </c>
      <c r="D29" s="405"/>
      <c r="E29" s="355">
        <v>1</v>
      </c>
      <c r="F29" s="355">
        <v>0</v>
      </c>
      <c r="G29" s="356">
        <v>2</v>
      </c>
      <c r="H29" s="275">
        <f t="shared" si="1"/>
        <v>3</v>
      </c>
    </row>
    <row r="30" spans="2:8" ht="15.75" customHeight="1">
      <c r="B30" s="342" t="s">
        <v>162</v>
      </c>
      <c r="C30" s="400" t="s">
        <v>167</v>
      </c>
      <c r="D30" s="401"/>
      <c r="E30" s="355">
        <v>1</v>
      </c>
      <c r="F30" s="355">
        <v>5</v>
      </c>
      <c r="G30" s="356"/>
      <c r="H30" s="276">
        <f t="shared" si="1"/>
        <v>6</v>
      </c>
    </row>
    <row r="31" spans="2:8" ht="30.75" customHeight="1">
      <c r="B31" s="328" t="s">
        <v>163</v>
      </c>
      <c r="C31" s="402" t="s">
        <v>172</v>
      </c>
      <c r="D31" s="403"/>
      <c r="E31" s="353"/>
      <c r="F31" s="353"/>
      <c r="G31" s="354"/>
      <c r="H31" s="28">
        <f t="shared" si="1"/>
        <v>0</v>
      </c>
    </row>
    <row r="32" spans="2:8" ht="13.5" customHeight="1" thickBot="1">
      <c r="B32" s="43" t="s">
        <v>164</v>
      </c>
      <c r="C32" s="406" t="s">
        <v>29</v>
      </c>
      <c r="D32" s="407"/>
      <c r="E32" s="44">
        <v>4</v>
      </c>
      <c r="F32" s="44">
        <v>6</v>
      </c>
      <c r="G32" s="45">
        <v>7</v>
      </c>
      <c r="H32" s="40">
        <f t="shared" si="1"/>
        <v>17</v>
      </c>
    </row>
    <row r="33" spans="2:8" ht="13.5" customHeight="1">
      <c r="B33" s="11"/>
      <c r="C33" s="12"/>
      <c r="D33" s="12"/>
      <c r="E33" s="12"/>
      <c r="F33" s="12"/>
      <c r="G33" s="12"/>
      <c r="H33" s="12"/>
    </row>
    <row r="34" spans="2:8" ht="12.75">
      <c r="B34" s="11"/>
      <c r="C34" s="12"/>
      <c r="D34" s="12"/>
      <c r="E34" s="12"/>
      <c r="F34" s="12"/>
      <c r="G34" s="12"/>
      <c r="H34" s="12"/>
    </row>
    <row r="36" ht="12.75">
      <c r="B36" s="46"/>
    </row>
    <row r="37" spans="2:7" ht="26.25" customHeight="1">
      <c r="B37" s="47"/>
      <c r="C37" s="399"/>
      <c r="D37" s="399"/>
      <c r="E37" s="399"/>
      <c r="F37" s="399"/>
      <c r="G37" s="399"/>
    </row>
    <row r="38" spans="2:7" ht="12.75">
      <c r="B38" s="47"/>
      <c r="C38" s="399"/>
      <c r="D38" s="399"/>
      <c r="E38" s="399"/>
      <c r="F38" s="399"/>
      <c r="G38" s="399"/>
    </row>
    <row r="39" ht="25.5" customHeight="1"/>
    <row r="40" ht="12.75" customHeight="1"/>
  </sheetData>
  <sheetProtection selectLockedCells="1"/>
  <mergeCells count="28">
    <mergeCell ref="C37:G37"/>
    <mergeCell ref="C38:G38"/>
    <mergeCell ref="C30:D30"/>
    <mergeCell ref="C31:D31"/>
    <mergeCell ref="C29:D29"/>
    <mergeCell ref="C32:D32"/>
    <mergeCell ref="B21:B22"/>
    <mergeCell ref="C21:D21"/>
    <mergeCell ref="C22:D22"/>
    <mergeCell ref="C23:D23"/>
    <mergeCell ref="C24:D24"/>
    <mergeCell ref="B25:H25"/>
    <mergeCell ref="C13:D13"/>
    <mergeCell ref="C14:D14"/>
    <mergeCell ref="C15:D15"/>
    <mergeCell ref="C26:D26"/>
    <mergeCell ref="C27:D27"/>
    <mergeCell ref="C28:D28"/>
    <mergeCell ref="C1:E1"/>
    <mergeCell ref="B2:F2"/>
    <mergeCell ref="B3:C3"/>
    <mergeCell ref="B4:H5"/>
    <mergeCell ref="C17:D17"/>
    <mergeCell ref="C20:D20"/>
    <mergeCell ref="B18:B19"/>
    <mergeCell ref="C18:D18"/>
    <mergeCell ref="C19:D19"/>
    <mergeCell ref="C9:G9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81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zoomScale="75" zoomScaleNormal="75" zoomScaleSheetLayoutView="75" zoomScalePageLayoutView="0" workbookViewId="0" topLeftCell="A1">
      <selection activeCell="C33" sqref="C33:Q33"/>
    </sheetView>
  </sheetViews>
  <sheetFormatPr defaultColWidth="9.140625" defaultRowHeight="12.75"/>
  <cols>
    <col min="1" max="1" width="0.85546875" style="0" customWidth="1"/>
    <col min="2" max="2" width="9.57421875" style="48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574" t="s">
        <v>216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2:18" ht="18" customHeight="1">
      <c r="B2" s="419" t="s">
        <v>31</v>
      </c>
      <c r="C2" s="419"/>
      <c r="D2" s="420" t="s">
        <v>32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10"/>
    </row>
    <row r="3" spans="3:14" ht="31.5" customHeight="1" thickBot="1">
      <c r="C3" s="421" t="s">
        <v>33</v>
      </c>
      <c r="D3" s="421"/>
      <c r="E3" s="421"/>
      <c r="F3" s="49" t="s">
        <v>34</v>
      </c>
      <c r="G3" s="49"/>
      <c r="H3" s="422">
        <f>'1.Жалобы'!E7</f>
        <v>41365</v>
      </c>
      <c r="I3" s="422"/>
      <c r="J3" s="422"/>
      <c r="K3" s="49" t="s">
        <v>5</v>
      </c>
      <c r="L3" s="422">
        <f>'1.Жалобы'!G7</f>
        <v>41455</v>
      </c>
      <c r="M3" s="422"/>
      <c r="N3" s="422"/>
    </row>
    <row r="4" ht="13.5" thickBot="1"/>
    <row r="5" spans="2:18" ht="15" customHeight="1">
      <c r="B5" s="429"/>
      <c r="C5" s="432"/>
      <c r="D5" s="433"/>
      <c r="E5" s="438" t="s">
        <v>35</v>
      </c>
      <c r="F5" s="426" t="s">
        <v>36</v>
      </c>
      <c r="G5" s="409"/>
      <c r="H5" s="409"/>
      <c r="I5" s="409"/>
      <c r="J5" s="409"/>
      <c r="K5" s="409"/>
      <c r="L5" s="409"/>
      <c r="M5" s="409"/>
      <c r="N5" s="410"/>
      <c r="O5" s="408" t="s">
        <v>37</v>
      </c>
      <c r="P5" s="409"/>
      <c r="Q5" s="410"/>
      <c r="R5" s="449" t="s">
        <v>38</v>
      </c>
    </row>
    <row r="6" spans="2:18" ht="15">
      <c r="B6" s="430"/>
      <c r="C6" s="434"/>
      <c r="D6" s="435"/>
      <c r="E6" s="439"/>
      <c r="F6" s="452" t="s">
        <v>39</v>
      </c>
      <c r="G6" s="412"/>
      <c r="H6" s="412"/>
      <c r="I6" s="412" t="s">
        <v>40</v>
      </c>
      <c r="J6" s="412"/>
      <c r="K6" s="412"/>
      <c r="L6" s="412" t="s">
        <v>26</v>
      </c>
      <c r="M6" s="412"/>
      <c r="N6" s="413"/>
      <c r="O6" s="411"/>
      <c r="P6" s="412"/>
      <c r="Q6" s="413"/>
      <c r="R6" s="450"/>
    </row>
    <row r="7" spans="2:18" ht="12.75" customHeight="1" thickBot="1">
      <c r="B7" s="431"/>
      <c r="C7" s="436"/>
      <c r="D7" s="437"/>
      <c r="E7" s="135" t="s">
        <v>7</v>
      </c>
      <c r="F7" s="136" t="s">
        <v>7</v>
      </c>
      <c r="G7" s="137" t="s">
        <v>8</v>
      </c>
      <c r="H7" s="137" t="s">
        <v>9</v>
      </c>
      <c r="I7" s="137" t="s">
        <v>7</v>
      </c>
      <c r="J7" s="137" t="s">
        <v>8</v>
      </c>
      <c r="K7" s="137" t="s">
        <v>9</v>
      </c>
      <c r="L7" s="137" t="s">
        <v>7</v>
      </c>
      <c r="M7" s="137" t="s">
        <v>8</v>
      </c>
      <c r="N7" s="138" t="s">
        <v>9</v>
      </c>
      <c r="O7" s="139" t="s">
        <v>7</v>
      </c>
      <c r="P7" s="140" t="s">
        <v>8</v>
      </c>
      <c r="Q7" s="141" t="s">
        <v>9</v>
      </c>
      <c r="R7" s="451"/>
    </row>
    <row r="8" spans="2:18" ht="13.5" thickBot="1">
      <c r="B8" s="142" t="s">
        <v>11</v>
      </c>
      <c r="C8" s="423" t="s">
        <v>12</v>
      </c>
      <c r="D8" s="424"/>
      <c r="E8" s="143">
        <v>1</v>
      </c>
      <c r="F8" s="144">
        <v>2</v>
      </c>
      <c r="G8" s="145">
        <v>3</v>
      </c>
      <c r="H8" s="145">
        <v>4</v>
      </c>
      <c r="I8" s="145">
        <v>5</v>
      </c>
      <c r="J8" s="145">
        <v>6</v>
      </c>
      <c r="K8" s="145">
        <v>7</v>
      </c>
      <c r="L8" s="145">
        <v>8</v>
      </c>
      <c r="M8" s="145">
        <v>9</v>
      </c>
      <c r="N8" s="146">
        <v>10</v>
      </c>
      <c r="O8" s="147">
        <v>11</v>
      </c>
      <c r="P8" s="145">
        <v>12</v>
      </c>
      <c r="Q8" s="146">
        <v>13</v>
      </c>
      <c r="R8" s="148">
        <v>14</v>
      </c>
    </row>
    <row r="9" spans="2:18" ht="15.75" thickBot="1">
      <c r="B9" s="149">
        <v>1</v>
      </c>
      <c r="C9" s="414" t="s">
        <v>41</v>
      </c>
      <c r="D9" s="415"/>
      <c r="E9" s="179"/>
      <c r="F9" s="176"/>
      <c r="G9" s="150"/>
      <c r="H9" s="150">
        <v>2</v>
      </c>
      <c r="I9" s="150"/>
      <c r="J9" s="150">
        <v>8</v>
      </c>
      <c r="K9" s="183">
        <v>1</v>
      </c>
      <c r="L9" s="162">
        <f aca="true" t="shared" si="0" ref="L9:N13">F9+I9</f>
        <v>0</v>
      </c>
      <c r="M9" s="151">
        <f t="shared" si="0"/>
        <v>8</v>
      </c>
      <c r="N9" s="162">
        <f t="shared" si="0"/>
        <v>3</v>
      </c>
      <c r="O9" s="162">
        <f>E9+F9+I9</f>
        <v>0</v>
      </c>
      <c r="P9" s="162">
        <f aca="true" t="shared" si="1" ref="P9:Q13">G9+J9</f>
        <v>8</v>
      </c>
      <c r="Q9" s="182">
        <f t="shared" si="1"/>
        <v>3</v>
      </c>
      <c r="R9" s="182">
        <f>O9+P9+Q9</f>
        <v>11</v>
      </c>
    </row>
    <row r="10" spans="2:18" ht="15.75" thickBot="1">
      <c r="B10" s="272" t="s">
        <v>168</v>
      </c>
      <c r="C10" s="416" t="s">
        <v>24</v>
      </c>
      <c r="D10" s="417"/>
      <c r="E10" s="181"/>
      <c r="F10" s="178"/>
      <c r="G10" s="157"/>
      <c r="H10" s="157"/>
      <c r="I10" s="157"/>
      <c r="J10" s="157">
        <v>7</v>
      </c>
      <c r="K10" s="185">
        <v>1</v>
      </c>
      <c r="L10" s="162">
        <f t="shared" si="0"/>
        <v>0</v>
      </c>
      <c r="M10" s="158">
        <f t="shared" si="0"/>
        <v>7</v>
      </c>
      <c r="N10" s="162">
        <f t="shared" si="0"/>
        <v>1</v>
      </c>
      <c r="O10" s="162">
        <f>E10+F10+I10</f>
        <v>0</v>
      </c>
      <c r="P10" s="162">
        <f t="shared" si="1"/>
        <v>7</v>
      </c>
      <c r="Q10" s="182">
        <f t="shared" si="1"/>
        <v>1</v>
      </c>
      <c r="R10" s="182">
        <f>O10+P10+Q10</f>
        <v>8</v>
      </c>
    </row>
    <row r="11" spans="2:18" ht="15.75" thickBot="1">
      <c r="B11" s="149">
        <v>2</v>
      </c>
      <c r="C11" s="152" t="s">
        <v>116</v>
      </c>
      <c r="D11" s="153"/>
      <c r="E11" s="180"/>
      <c r="F11" s="177"/>
      <c r="G11" s="154"/>
      <c r="H11" s="154">
        <v>0</v>
      </c>
      <c r="I11" s="154"/>
      <c r="J11" s="154">
        <v>8</v>
      </c>
      <c r="K11" s="184">
        <v>1</v>
      </c>
      <c r="L11" s="162">
        <f t="shared" si="0"/>
        <v>0</v>
      </c>
      <c r="M11" s="155">
        <f t="shared" si="0"/>
        <v>8</v>
      </c>
      <c r="N11" s="162">
        <f t="shared" si="0"/>
        <v>1</v>
      </c>
      <c r="O11" s="162">
        <f>E11+F11+I11</f>
        <v>0</v>
      </c>
      <c r="P11" s="162">
        <f t="shared" si="1"/>
        <v>8</v>
      </c>
      <c r="Q11" s="182">
        <f t="shared" si="1"/>
        <v>1</v>
      </c>
      <c r="R11" s="182">
        <f>O11+P11+Q11</f>
        <v>9</v>
      </c>
    </row>
    <row r="12" spans="2:18" ht="15.75" thickBot="1">
      <c r="B12" s="156">
        <v>3</v>
      </c>
      <c r="C12" s="416" t="s">
        <v>117</v>
      </c>
      <c r="D12" s="417"/>
      <c r="E12" s="181"/>
      <c r="F12" s="178"/>
      <c r="G12" s="157"/>
      <c r="H12" s="157">
        <v>97</v>
      </c>
      <c r="I12" s="157"/>
      <c r="J12" s="157">
        <v>8</v>
      </c>
      <c r="K12" s="185">
        <v>1</v>
      </c>
      <c r="L12" s="162">
        <f t="shared" si="0"/>
        <v>0</v>
      </c>
      <c r="M12" s="158">
        <f t="shared" si="0"/>
        <v>8</v>
      </c>
      <c r="N12" s="162">
        <f t="shared" si="0"/>
        <v>98</v>
      </c>
      <c r="O12" s="162">
        <f>E12+F12+I12</f>
        <v>0</v>
      </c>
      <c r="P12" s="162">
        <f t="shared" si="1"/>
        <v>8</v>
      </c>
      <c r="Q12" s="182">
        <f t="shared" si="1"/>
        <v>98</v>
      </c>
      <c r="R12" s="182">
        <f>O12+P12+Q12</f>
        <v>106</v>
      </c>
    </row>
    <row r="13" spans="2:18" ht="30.75" customHeight="1" thickBot="1">
      <c r="B13" s="447" t="s">
        <v>19</v>
      </c>
      <c r="C13" s="416" t="s">
        <v>118</v>
      </c>
      <c r="D13" s="417"/>
      <c r="E13" s="181"/>
      <c r="F13" s="178"/>
      <c r="G13" s="157"/>
      <c r="H13" s="157">
        <v>67</v>
      </c>
      <c r="I13" s="157"/>
      <c r="J13" s="157">
        <v>8</v>
      </c>
      <c r="K13" s="185">
        <v>1</v>
      </c>
      <c r="L13" s="162">
        <f t="shared" si="0"/>
        <v>0</v>
      </c>
      <c r="M13" s="158">
        <f t="shared" si="0"/>
        <v>8</v>
      </c>
      <c r="N13" s="162">
        <f t="shared" si="0"/>
        <v>68</v>
      </c>
      <c r="O13" s="162">
        <f>E13+F13+I13</f>
        <v>0</v>
      </c>
      <c r="P13" s="162">
        <f t="shared" si="1"/>
        <v>8</v>
      </c>
      <c r="Q13" s="182">
        <f t="shared" si="1"/>
        <v>68</v>
      </c>
      <c r="R13" s="182">
        <f>O13+P13+Q13</f>
        <v>76</v>
      </c>
    </row>
    <row r="14" spans="2:18" ht="26.25" customHeight="1" thickBot="1">
      <c r="B14" s="448"/>
      <c r="C14" s="427" t="s">
        <v>119</v>
      </c>
      <c r="D14" s="428"/>
      <c r="E14" s="188">
        <f aca="true" t="shared" si="2" ref="E14:R14">IF(E12=0,0,E13/E12)</f>
        <v>0</v>
      </c>
      <c r="F14" s="189">
        <f t="shared" si="2"/>
        <v>0</v>
      </c>
      <c r="G14" s="190">
        <f t="shared" si="2"/>
        <v>0</v>
      </c>
      <c r="H14" s="190">
        <f t="shared" si="2"/>
        <v>0.6907216494845361</v>
      </c>
      <c r="I14" s="190">
        <f t="shared" si="2"/>
        <v>0</v>
      </c>
      <c r="J14" s="190">
        <f t="shared" si="2"/>
        <v>1</v>
      </c>
      <c r="K14" s="191">
        <f t="shared" si="2"/>
        <v>1</v>
      </c>
      <c r="L14" s="159">
        <f t="shared" si="2"/>
        <v>0</v>
      </c>
      <c r="M14" s="160">
        <f t="shared" si="2"/>
        <v>1</v>
      </c>
      <c r="N14" s="186">
        <f t="shared" si="2"/>
        <v>0.6938775510204082</v>
      </c>
      <c r="O14" s="159">
        <f t="shared" si="2"/>
        <v>0</v>
      </c>
      <c r="P14" s="160">
        <f t="shared" si="2"/>
        <v>1</v>
      </c>
      <c r="Q14" s="186">
        <f t="shared" si="2"/>
        <v>0.6938775510204082</v>
      </c>
      <c r="R14" s="161">
        <f t="shared" si="2"/>
        <v>0.7169811320754716</v>
      </c>
    </row>
    <row r="15" spans="2:18" ht="15.75" thickBot="1">
      <c r="B15" s="156">
        <v>5</v>
      </c>
      <c r="C15" s="442" t="s">
        <v>42</v>
      </c>
      <c r="D15" s="443"/>
      <c r="E15" s="182">
        <f>SUM(E17:E23)</f>
        <v>0</v>
      </c>
      <c r="F15" s="182">
        <f aca="true" t="shared" si="3" ref="F15:K15">SUM(F17:F23)</f>
        <v>0</v>
      </c>
      <c r="G15" s="182">
        <f t="shared" si="3"/>
        <v>0</v>
      </c>
      <c r="H15" s="182">
        <f t="shared" si="3"/>
        <v>67</v>
      </c>
      <c r="I15" s="182">
        <f t="shared" si="3"/>
        <v>0</v>
      </c>
      <c r="J15" s="182">
        <f t="shared" si="3"/>
        <v>8</v>
      </c>
      <c r="K15" s="182">
        <f t="shared" si="3"/>
        <v>1</v>
      </c>
      <c r="L15" s="162">
        <f>F15+I15</f>
        <v>0</v>
      </c>
      <c r="M15" s="162">
        <f>G15+J15</f>
        <v>8</v>
      </c>
      <c r="N15" s="162">
        <f>H15+K15</f>
        <v>68</v>
      </c>
      <c r="O15" s="162">
        <f>E15+F15+I15</f>
        <v>0</v>
      </c>
      <c r="P15" s="162">
        <f>G15+J15</f>
        <v>8</v>
      </c>
      <c r="Q15" s="182">
        <f>H15+K15</f>
        <v>68</v>
      </c>
      <c r="R15" s="182">
        <f>O15+P15+Q15</f>
        <v>76</v>
      </c>
    </row>
    <row r="16" spans="2:18" ht="15" thickBot="1">
      <c r="B16" s="444" t="s">
        <v>28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6"/>
    </row>
    <row r="17" spans="2:18" ht="14.25" customHeight="1" thickBot="1">
      <c r="B17" s="328" t="s">
        <v>43</v>
      </c>
      <c r="C17" s="388" t="s">
        <v>165</v>
      </c>
      <c r="D17" s="389"/>
      <c r="E17" s="337"/>
      <c r="F17" s="338"/>
      <c r="G17" s="339"/>
      <c r="H17" s="339"/>
      <c r="I17" s="339"/>
      <c r="J17" s="339"/>
      <c r="K17" s="340"/>
      <c r="L17" s="162">
        <f aca="true" t="shared" si="4" ref="L17:L23">F17+I17</f>
        <v>0</v>
      </c>
      <c r="M17" s="162">
        <f aca="true" t="shared" si="5" ref="M17:M23">G17+J17</f>
        <v>0</v>
      </c>
      <c r="N17" s="162">
        <f aca="true" t="shared" si="6" ref="N17:N23">H17+K17</f>
        <v>0</v>
      </c>
      <c r="O17" s="162">
        <f aca="true" t="shared" si="7" ref="O17:O23">E17+F17+I17</f>
        <v>0</v>
      </c>
      <c r="P17" s="162">
        <f aca="true" t="shared" si="8" ref="P17:P23">G17+J17</f>
        <v>0</v>
      </c>
      <c r="Q17" s="182">
        <f aca="true" t="shared" si="9" ref="Q17:Q23">H17+K17</f>
        <v>0</v>
      </c>
      <c r="R17" s="182">
        <f aca="true" t="shared" si="10" ref="R17:R23">O17+P17+Q17</f>
        <v>0</v>
      </c>
    </row>
    <row r="18" spans="2:18" s="333" customFormat="1" ht="12.75" customHeight="1" thickBot="1">
      <c r="B18" s="328" t="s">
        <v>44</v>
      </c>
      <c r="C18" s="390" t="s">
        <v>181</v>
      </c>
      <c r="D18" s="391"/>
      <c r="E18" s="329"/>
      <c r="F18" s="330"/>
      <c r="G18" s="331"/>
      <c r="H18" s="331"/>
      <c r="I18" s="331"/>
      <c r="J18" s="331"/>
      <c r="K18" s="332"/>
      <c r="L18" s="162">
        <f t="shared" si="4"/>
        <v>0</v>
      </c>
      <c r="M18" s="162">
        <f t="shared" si="5"/>
        <v>0</v>
      </c>
      <c r="N18" s="162">
        <f t="shared" si="6"/>
        <v>0</v>
      </c>
      <c r="O18" s="162">
        <f t="shared" si="7"/>
        <v>0</v>
      </c>
      <c r="P18" s="162">
        <f t="shared" si="8"/>
        <v>0</v>
      </c>
      <c r="Q18" s="182">
        <f t="shared" si="9"/>
        <v>0</v>
      </c>
      <c r="R18" s="182">
        <f t="shared" si="10"/>
        <v>0</v>
      </c>
    </row>
    <row r="19" spans="2:18" ht="13.5" thickBot="1">
      <c r="B19" s="328" t="s">
        <v>45</v>
      </c>
      <c r="C19" s="390" t="s">
        <v>166</v>
      </c>
      <c r="D19" s="391"/>
      <c r="E19" s="341"/>
      <c r="F19" s="330"/>
      <c r="G19" s="331"/>
      <c r="H19" s="331">
        <v>1</v>
      </c>
      <c r="I19" s="331"/>
      <c r="J19" s="331"/>
      <c r="K19" s="332"/>
      <c r="L19" s="162">
        <f t="shared" si="4"/>
        <v>0</v>
      </c>
      <c r="M19" s="162">
        <f t="shared" si="5"/>
        <v>0</v>
      </c>
      <c r="N19" s="162">
        <f t="shared" si="6"/>
        <v>1</v>
      </c>
      <c r="O19" s="162">
        <f t="shared" si="7"/>
        <v>0</v>
      </c>
      <c r="P19" s="162">
        <f t="shared" si="8"/>
        <v>0</v>
      </c>
      <c r="Q19" s="182">
        <f t="shared" si="9"/>
        <v>1</v>
      </c>
      <c r="R19" s="182">
        <f t="shared" si="10"/>
        <v>1</v>
      </c>
    </row>
    <row r="20" spans="2:18" ht="33.75" customHeight="1" thickBot="1">
      <c r="B20" s="342" t="s">
        <v>46</v>
      </c>
      <c r="C20" s="458" t="s">
        <v>182</v>
      </c>
      <c r="D20" s="459"/>
      <c r="E20" s="341"/>
      <c r="F20" s="330"/>
      <c r="G20" s="331"/>
      <c r="H20" s="331">
        <v>1</v>
      </c>
      <c r="I20" s="331"/>
      <c r="J20" s="331"/>
      <c r="K20" s="332">
        <v>1</v>
      </c>
      <c r="L20" s="162">
        <f t="shared" si="4"/>
        <v>0</v>
      </c>
      <c r="M20" s="162">
        <f t="shared" si="5"/>
        <v>0</v>
      </c>
      <c r="N20" s="162">
        <f t="shared" si="6"/>
        <v>2</v>
      </c>
      <c r="O20" s="162">
        <f t="shared" si="7"/>
        <v>0</v>
      </c>
      <c r="P20" s="162">
        <f t="shared" si="8"/>
        <v>0</v>
      </c>
      <c r="Q20" s="182">
        <f t="shared" si="9"/>
        <v>2</v>
      </c>
      <c r="R20" s="182">
        <f t="shared" si="10"/>
        <v>2</v>
      </c>
    </row>
    <row r="21" spans="2:18" s="50" customFormat="1" ht="28.5" customHeight="1" thickBot="1">
      <c r="B21" s="342" t="s">
        <v>169</v>
      </c>
      <c r="C21" s="400" t="s">
        <v>167</v>
      </c>
      <c r="D21" s="425"/>
      <c r="E21" s="343"/>
      <c r="F21" s="344"/>
      <c r="G21" s="345"/>
      <c r="H21" s="345">
        <v>53</v>
      </c>
      <c r="I21" s="345"/>
      <c r="J21" s="345">
        <v>3</v>
      </c>
      <c r="K21" s="346"/>
      <c r="L21" s="162">
        <f t="shared" si="4"/>
        <v>0</v>
      </c>
      <c r="M21" s="162">
        <f t="shared" si="5"/>
        <v>3</v>
      </c>
      <c r="N21" s="162">
        <f t="shared" si="6"/>
        <v>53</v>
      </c>
      <c r="O21" s="162">
        <f t="shared" si="7"/>
        <v>0</v>
      </c>
      <c r="P21" s="162">
        <f t="shared" si="8"/>
        <v>3</v>
      </c>
      <c r="Q21" s="182">
        <f t="shared" si="9"/>
        <v>53</v>
      </c>
      <c r="R21" s="182">
        <f t="shared" si="10"/>
        <v>56</v>
      </c>
    </row>
    <row r="22" spans="2:18" s="50" customFormat="1" ht="32.25" customHeight="1" thickBot="1">
      <c r="B22" s="328" t="s">
        <v>170</v>
      </c>
      <c r="C22" s="402" t="s">
        <v>180</v>
      </c>
      <c r="D22" s="460"/>
      <c r="E22" s="347"/>
      <c r="F22" s="344"/>
      <c r="G22" s="345"/>
      <c r="H22" s="345"/>
      <c r="I22" s="345"/>
      <c r="J22" s="345"/>
      <c r="K22" s="346"/>
      <c r="L22" s="162">
        <f t="shared" si="4"/>
        <v>0</v>
      </c>
      <c r="M22" s="162">
        <f t="shared" si="5"/>
        <v>0</v>
      </c>
      <c r="N22" s="162">
        <f t="shared" si="6"/>
        <v>0</v>
      </c>
      <c r="O22" s="162">
        <f t="shared" si="7"/>
        <v>0</v>
      </c>
      <c r="P22" s="162">
        <f t="shared" si="8"/>
        <v>0</v>
      </c>
      <c r="Q22" s="182">
        <f t="shared" si="9"/>
        <v>0</v>
      </c>
      <c r="R22" s="182">
        <f t="shared" si="10"/>
        <v>0</v>
      </c>
    </row>
    <row r="23" spans="2:18" ht="13.5" customHeight="1" thickBot="1">
      <c r="B23" s="348" t="s">
        <v>171</v>
      </c>
      <c r="C23" s="456" t="s">
        <v>29</v>
      </c>
      <c r="D23" s="457"/>
      <c r="E23" s="349"/>
      <c r="F23" s="350"/>
      <c r="G23" s="351"/>
      <c r="H23" s="351">
        <v>12</v>
      </c>
      <c r="I23" s="351"/>
      <c r="J23" s="351">
        <v>5</v>
      </c>
      <c r="K23" s="352"/>
      <c r="L23" s="162">
        <f t="shared" si="4"/>
        <v>0</v>
      </c>
      <c r="M23" s="162">
        <f t="shared" si="5"/>
        <v>5</v>
      </c>
      <c r="N23" s="162">
        <f t="shared" si="6"/>
        <v>12</v>
      </c>
      <c r="O23" s="162">
        <f t="shared" si="7"/>
        <v>0</v>
      </c>
      <c r="P23" s="162">
        <f t="shared" si="8"/>
        <v>5</v>
      </c>
      <c r="Q23" s="182">
        <f t="shared" si="9"/>
        <v>12</v>
      </c>
      <c r="R23" s="182">
        <f t="shared" si="10"/>
        <v>17</v>
      </c>
    </row>
    <row r="24" spans="2:18" ht="14.25" customHeight="1" thickBot="1">
      <c r="B24" s="440" t="s">
        <v>23</v>
      </c>
      <c r="C24" s="461" t="s">
        <v>179</v>
      </c>
      <c r="D24" s="462"/>
      <c r="E24" s="277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9"/>
    </row>
    <row r="25" spans="2:18" ht="15.75" customHeight="1">
      <c r="B25" s="441"/>
      <c r="C25" s="463"/>
      <c r="D25" s="464"/>
      <c r="E25" s="187">
        <f aca="true" t="shared" si="11" ref="E25:K25">SUM(E17:E22)</f>
        <v>0</v>
      </c>
      <c r="F25" s="187">
        <f t="shared" si="11"/>
        <v>0</v>
      </c>
      <c r="G25" s="187">
        <f t="shared" si="11"/>
        <v>0</v>
      </c>
      <c r="H25" s="187">
        <f t="shared" si="11"/>
        <v>55</v>
      </c>
      <c r="I25" s="187">
        <f t="shared" si="11"/>
        <v>0</v>
      </c>
      <c r="J25" s="187">
        <f t="shared" si="11"/>
        <v>3</v>
      </c>
      <c r="K25" s="187">
        <f t="shared" si="11"/>
        <v>1</v>
      </c>
      <c r="L25" s="187">
        <f aca="true" t="shared" si="12" ref="L25:R25">SUM(L17:L22)</f>
        <v>0</v>
      </c>
      <c r="M25" s="187">
        <f>SUM(M17:M22)</f>
        <v>3</v>
      </c>
      <c r="N25" s="187">
        <f t="shared" si="12"/>
        <v>56</v>
      </c>
      <c r="O25" s="187">
        <f t="shared" si="12"/>
        <v>0</v>
      </c>
      <c r="P25" s="187">
        <f t="shared" si="12"/>
        <v>3</v>
      </c>
      <c r="Q25" s="187">
        <f t="shared" si="12"/>
        <v>56</v>
      </c>
      <c r="R25" s="187">
        <f t="shared" si="12"/>
        <v>59</v>
      </c>
    </row>
    <row r="26" spans="2:18" s="53" customFormat="1" ht="15.75" customHeight="1">
      <c r="B26"/>
      <c r="C26"/>
      <c r="D26"/>
      <c r="E26"/>
      <c r="F26"/>
      <c r="G2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2:18" s="53" customFormat="1" ht="15.75" customHeight="1">
      <c r="B27"/>
      <c r="C27"/>
      <c r="D27"/>
      <c r="E27"/>
      <c r="F27"/>
      <c r="G27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2:18" s="53" customFormat="1" ht="15.75" customHeight="1">
      <c r="B28"/>
      <c r="C28"/>
      <c r="D28"/>
      <c r="E28"/>
      <c r="F28"/>
      <c r="G28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="53" customFormat="1" ht="12.75">
      <c r="B29" s="54"/>
    </row>
    <row r="30" s="53" customFormat="1" ht="12.75">
      <c r="B30" s="54"/>
    </row>
    <row r="31" s="53" customFormat="1" ht="12.75">
      <c r="B31" s="54"/>
    </row>
    <row r="32" spans="2:18" s="53" customFormat="1" ht="12.75">
      <c r="B32" s="48"/>
      <c r="C32" s="55" t="s">
        <v>30</v>
      </c>
      <c r="D32" s="55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7" s="53" customFormat="1" ht="12.75">
      <c r="B33" s="56" t="s">
        <v>47</v>
      </c>
      <c r="C33" s="453" t="s">
        <v>48</v>
      </c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</row>
    <row r="34" spans="2:17" s="53" customFormat="1" ht="12.75">
      <c r="B34" s="57" t="s">
        <v>49</v>
      </c>
      <c r="C34" s="454" t="s">
        <v>50</v>
      </c>
      <c r="D34" s="454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</row>
    <row r="35" spans="2:18" s="53" customFormat="1" ht="12.75">
      <c r="B35" s="48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53" customFormat="1" ht="12.75">
      <c r="B36" s="48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ht="13.5" customHeight="1"/>
    <row r="38" ht="12.75" customHeight="1"/>
  </sheetData>
  <sheetProtection selectLockedCells="1"/>
  <mergeCells count="35">
    <mergeCell ref="C33:Q33"/>
    <mergeCell ref="C34:Q34"/>
    <mergeCell ref="C23:D23"/>
    <mergeCell ref="C17:D17"/>
    <mergeCell ref="C18:D18"/>
    <mergeCell ref="C19:D19"/>
    <mergeCell ref="C20:D20"/>
    <mergeCell ref="C22:D22"/>
    <mergeCell ref="C24:D25"/>
    <mergeCell ref="B5:B7"/>
    <mergeCell ref="C5:D7"/>
    <mergeCell ref="E5:E6"/>
    <mergeCell ref="B24:B25"/>
    <mergeCell ref="C15:D15"/>
    <mergeCell ref="B16:R16"/>
    <mergeCell ref="B13:B14"/>
    <mergeCell ref="C13:D13"/>
    <mergeCell ref="R5:R7"/>
    <mergeCell ref="F6:H6"/>
    <mergeCell ref="L6:N6"/>
    <mergeCell ref="C8:D8"/>
    <mergeCell ref="C21:D21"/>
    <mergeCell ref="F5:N5"/>
    <mergeCell ref="C10:D10"/>
    <mergeCell ref="C14:D14"/>
    <mergeCell ref="O5:Q6"/>
    <mergeCell ref="C9:D9"/>
    <mergeCell ref="C12:D12"/>
    <mergeCell ref="D1:Q1"/>
    <mergeCell ref="B2:C2"/>
    <mergeCell ref="D2:Q2"/>
    <mergeCell ref="C3:E3"/>
    <mergeCell ref="H3:J3"/>
    <mergeCell ref="L3:N3"/>
    <mergeCell ref="I6:K6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="75" zoomScaleNormal="75" zoomScalePageLayoutView="0" workbookViewId="0" topLeftCell="A1">
      <selection activeCell="D2" sqref="D2:G2"/>
    </sheetView>
  </sheetViews>
  <sheetFormatPr defaultColWidth="9.140625" defaultRowHeight="12.75"/>
  <cols>
    <col min="1" max="1" width="0.85546875" style="0" customWidth="1"/>
    <col min="2" max="2" width="4.421875" style="48" customWidth="1"/>
    <col min="3" max="3" width="45.00390625" style="0" customWidth="1"/>
    <col min="4" max="4" width="12.57421875" style="58" customWidth="1"/>
    <col min="5" max="5" width="12.00390625" style="0" customWidth="1"/>
    <col min="6" max="8" width="22.7109375" style="0" customWidth="1"/>
  </cols>
  <sheetData>
    <row r="1" spans="4:8" ht="12.75">
      <c r="D1" s="59"/>
      <c r="E1" s="60"/>
      <c r="F1" s="60"/>
      <c r="G1" s="60"/>
      <c r="H1" s="60"/>
    </row>
    <row r="2" spans="2:7" ht="18.75" customHeight="1" thickBot="1">
      <c r="B2" s="477" t="s">
        <v>51</v>
      </c>
      <c r="C2" s="477"/>
      <c r="D2" s="478" t="s">
        <v>216</v>
      </c>
      <c r="E2" s="478"/>
      <c r="F2" s="478"/>
      <c r="G2" s="478"/>
    </row>
    <row r="3" spans="4:7" ht="24" customHeight="1">
      <c r="D3" s="479" t="s">
        <v>32</v>
      </c>
      <c r="E3" s="479"/>
      <c r="F3" s="479"/>
      <c r="G3" s="479"/>
    </row>
    <row r="4" spans="2:7" ht="50.25" customHeight="1" thickBot="1">
      <c r="B4" s="51"/>
      <c r="C4" s="386" t="s">
        <v>52</v>
      </c>
      <c r="D4" s="386"/>
      <c r="E4" s="386"/>
      <c r="F4" s="386"/>
      <c r="G4" s="386"/>
    </row>
    <row r="5" spans="2:8" s="53" customFormat="1" ht="67.5" customHeight="1" thickBot="1">
      <c r="B5" s="465"/>
      <c r="C5" s="467"/>
      <c r="D5" s="467"/>
      <c r="E5" s="166" t="s">
        <v>120</v>
      </c>
      <c r="F5" s="167" t="s">
        <v>121</v>
      </c>
      <c r="G5" s="167" t="s">
        <v>122</v>
      </c>
      <c r="H5" s="167" t="s">
        <v>212</v>
      </c>
    </row>
    <row r="6" spans="2:8" s="53" customFormat="1" ht="14.25" customHeight="1" thickBot="1">
      <c r="B6" s="465"/>
      <c r="C6" s="467"/>
      <c r="D6" s="467"/>
      <c r="E6" s="61" t="s">
        <v>53</v>
      </c>
      <c r="F6" s="62" t="s">
        <v>53</v>
      </c>
      <c r="G6" s="62" t="s">
        <v>53</v>
      </c>
      <c r="H6" s="62" t="s">
        <v>53</v>
      </c>
    </row>
    <row r="7" spans="2:8" ht="13.5" thickBot="1">
      <c r="B7" s="63" t="s">
        <v>11</v>
      </c>
      <c r="C7" s="466" t="s">
        <v>12</v>
      </c>
      <c r="D7" s="466"/>
      <c r="E7" s="64">
        <v>1</v>
      </c>
      <c r="F7" s="65">
        <v>2</v>
      </c>
      <c r="G7" s="65">
        <v>3</v>
      </c>
      <c r="H7" s="65">
        <v>3</v>
      </c>
    </row>
    <row r="8" spans="2:8" s="53" customFormat="1" ht="12.75" customHeight="1" thickBot="1">
      <c r="B8" s="468">
        <v>1</v>
      </c>
      <c r="C8" s="469" t="s">
        <v>24</v>
      </c>
      <c r="D8" s="66" t="s">
        <v>7</v>
      </c>
      <c r="E8" s="202">
        <f>SUM(F8,G8:H8)</f>
        <v>5</v>
      </c>
      <c r="F8" s="373">
        <f>('1.Жалобы'!E21)</f>
        <v>5</v>
      </c>
      <c r="G8" s="374">
        <f>('2.Проверки'!O10)</f>
        <v>0</v>
      </c>
      <c r="H8" s="374">
        <f>('5.Реестр'!G10)</f>
        <v>0</v>
      </c>
    </row>
    <row r="9" spans="2:8" s="53" customFormat="1" ht="12.75" customHeight="1" thickBot="1">
      <c r="B9" s="468"/>
      <c r="C9" s="469"/>
      <c r="D9" s="68" t="s">
        <v>8</v>
      </c>
      <c r="E9" s="202">
        <f>SUM(F9,G9:H9)</f>
        <v>15</v>
      </c>
      <c r="F9" s="373">
        <f>('1.Жалобы'!F21)</f>
        <v>8</v>
      </c>
      <c r="G9" s="375">
        <f>('2.Проверки'!P10)</f>
        <v>7</v>
      </c>
      <c r="H9" s="374">
        <f>('5.Реестр'!G11)</f>
        <v>0</v>
      </c>
    </row>
    <row r="10" spans="2:8" s="53" customFormat="1" ht="12.75" customHeight="1" thickBot="1">
      <c r="B10" s="468"/>
      <c r="C10" s="469"/>
      <c r="D10" s="68" t="s">
        <v>9</v>
      </c>
      <c r="E10" s="202">
        <f>SUM(F10,G10:H10)</f>
        <v>8</v>
      </c>
      <c r="F10" s="376">
        <f>('1.Жалобы'!G21)</f>
        <v>7</v>
      </c>
      <c r="G10" s="375">
        <f>('2.Проверки'!Q10)</f>
        <v>1</v>
      </c>
      <c r="H10" s="374">
        <f>('5.Реестр'!G12)</f>
        <v>0</v>
      </c>
    </row>
    <row r="11" spans="2:8" s="53" customFormat="1" ht="13.5" thickBot="1">
      <c r="B11" s="468"/>
      <c r="C11" s="469"/>
      <c r="D11" s="70" t="s">
        <v>26</v>
      </c>
      <c r="E11" s="364">
        <f>F11+G11+H11</f>
        <v>28</v>
      </c>
      <c r="F11" s="195">
        <f>F8+F9+F10</f>
        <v>20</v>
      </c>
      <c r="G11" s="71">
        <f>G8+G9+G10</f>
        <v>8</v>
      </c>
      <c r="H11" s="71">
        <f>H8+H9+H10</f>
        <v>0</v>
      </c>
    </row>
    <row r="12" spans="2:8" s="53" customFormat="1" ht="12.75" customHeight="1" thickBot="1">
      <c r="B12" s="468">
        <v>2</v>
      </c>
      <c r="C12" s="471" t="s">
        <v>210</v>
      </c>
      <c r="D12" s="484" t="s">
        <v>7</v>
      </c>
      <c r="E12" s="204">
        <f>SUM(F12,G12)</f>
        <v>5</v>
      </c>
      <c r="F12" s="193">
        <v>5</v>
      </c>
      <c r="G12" s="67">
        <v>0</v>
      </c>
      <c r="H12" s="67"/>
    </row>
    <row r="13" spans="2:8" s="53" customFormat="1" ht="12.75" customHeight="1" thickBot="1">
      <c r="B13" s="468"/>
      <c r="C13" s="472"/>
      <c r="D13" s="484"/>
      <c r="E13" s="205">
        <f>IF(E8=0,0,E12/E8)</f>
        <v>1</v>
      </c>
      <c r="F13" s="196">
        <f>IF(F8=0,0,F12/F8)</f>
        <v>1</v>
      </c>
      <c r="G13" s="72">
        <f>IF(G8=0,0,G12/G8)</f>
        <v>0</v>
      </c>
      <c r="H13" s="72">
        <f>IF(H8=0,0,H12/H8)</f>
        <v>0</v>
      </c>
    </row>
    <row r="14" spans="2:8" s="53" customFormat="1" ht="12.75" customHeight="1" thickBot="1">
      <c r="B14" s="468"/>
      <c r="C14" s="472"/>
      <c r="D14" s="470" t="s">
        <v>8</v>
      </c>
      <c r="E14" s="203">
        <f>SUM(F14,G14)</f>
        <v>15</v>
      </c>
      <c r="F14" s="194">
        <v>8</v>
      </c>
      <c r="G14" s="69">
        <v>7</v>
      </c>
      <c r="H14" s="69"/>
    </row>
    <row r="15" spans="2:8" s="53" customFormat="1" ht="12.75" customHeight="1" thickBot="1">
      <c r="B15" s="468"/>
      <c r="C15" s="472"/>
      <c r="D15" s="470"/>
      <c r="E15" s="205">
        <f>IF(E9=0,0,E14/E9)</f>
        <v>1</v>
      </c>
      <c r="F15" s="196">
        <f>IF(F9=0,0,F14/F9)</f>
        <v>1</v>
      </c>
      <c r="G15" s="72">
        <f>IF(G9=0,0,G14/G9)</f>
        <v>1</v>
      </c>
      <c r="H15" s="72">
        <f>IF(H9=0,0,H14/H9)</f>
        <v>0</v>
      </c>
    </row>
    <row r="16" spans="2:8" s="53" customFormat="1" ht="12.75" customHeight="1" thickBot="1">
      <c r="B16" s="468"/>
      <c r="C16" s="472"/>
      <c r="D16" s="474" t="s">
        <v>9</v>
      </c>
      <c r="E16" s="203">
        <f>SUM(F16,G16)</f>
        <v>8</v>
      </c>
      <c r="F16" s="194">
        <v>7</v>
      </c>
      <c r="G16" s="69">
        <v>1</v>
      </c>
      <c r="H16" s="69"/>
    </row>
    <row r="17" spans="2:8" s="53" customFormat="1" ht="13.5" customHeight="1" thickBot="1">
      <c r="B17" s="468"/>
      <c r="C17" s="472"/>
      <c r="D17" s="474"/>
      <c r="E17" s="205">
        <f>IF(E10=0,0,E16/E10)</f>
        <v>1</v>
      </c>
      <c r="F17" s="196">
        <f>IF(F10=0,0,F16/F10)</f>
        <v>1</v>
      </c>
      <c r="G17" s="72">
        <f>IF(G10=0,0,G16/G10)</f>
        <v>1</v>
      </c>
      <c r="H17" s="72">
        <f>IF(H10=0,0,H16/H10)</f>
        <v>0</v>
      </c>
    </row>
    <row r="18" spans="2:8" s="53" customFormat="1" ht="13.5" thickBot="1">
      <c r="B18" s="468"/>
      <c r="C18" s="472"/>
      <c r="D18" s="475" t="s">
        <v>26</v>
      </c>
      <c r="E18" s="206">
        <f>E12+E14+E16</f>
        <v>28</v>
      </c>
      <c r="F18" s="197">
        <f>F12+F14+F16</f>
        <v>20</v>
      </c>
      <c r="G18" s="73">
        <f>G12+G14+G16</f>
        <v>8</v>
      </c>
      <c r="H18" s="73">
        <f>H12+H14+H16</f>
        <v>0</v>
      </c>
    </row>
    <row r="19" spans="2:8" s="53" customFormat="1" ht="13.5" thickBot="1">
      <c r="B19" s="468"/>
      <c r="C19" s="473"/>
      <c r="D19" s="475"/>
      <c r="E19" s="207">
        <f>IF(E11=0,0,E18/E11)</f>
        <v>1</v>
      </c>
      <c r="F19" s="198">
        <f>IF(F11=0,0,F18/F11)</f>
        <v>1</v>
      </c>
      <c r="G19" s="74">
        <f>IF(G11=0,0,G18/G11)</f>
        <v>1</v>
      </c>
      <c r="H19" s="74">
        <f>IF(H11=0,0,H18/H11)</f>
        <v>0</v>
      </c>
    </row>
    <row r="20" spans="2:8" s="53" customFormat="1" ht="12.75" customHeight="1" thickBot="1">
      <c r="B20" s="468">
        <v>3</v>
      </c>
      <c r="C20" s="480" t="s">
        <v>54</v>
      </c>
      <c r="D20" s="66" t="s">
        <v>7</v>
      </c>
      <c r="E20" s="271">
        <f aca="true" t="shared" si="0" ref="E20:E27">F20+G20</f>
        <v>0</v>
      </c>
      <c r="F20" s="199"/>
      <c r="G20" s="163"/>
      <c r="H20" s="163"/>
    </row>
    <row r="21" spans="2:8" s="53" customFormat="1" ht="12.75" customHeight="1" thickBot="1">
      <c r="B21" s="468"/>
      <c r="C21" s="480"/>
      <c r="D21" s="68" t="s">
        <v>8</v>
      </c>
      <c r="E21" s="271">
        <f t="shared" si="0"/>
        <v>0</v>
      </c>
      <c r="F21" s="200"/>
      <c r="G21" s="165"/>
      <c r="H21" s="165"/>
    </row>
    <row r="22" spans="2:8" s="53" customFormat="1" ht="12.75" customHeight="1" thickBot="1">
      <c r="B22" s="468"/>
      <c r="C22" s="480"/>
      <c r="D22" s="192" t="s">
        <v>9</v>
      </c>
      <c r="E22" s="271">
        <f t="shared" si="0"/>
        <v>0</v>
      </c>
      <c r="F22" s="361"/>
      <c r="G22" s="165"/>
      <c r="H22" s="165"/>
    </row>
    <row r="23" spans="2:8" s="53" customFormat="1" ht="15.75" customHeight="1" thickBot="1">
      <c r="B23" s="468"/>
      <c r="C23" s="480"/>
      <c r="D23" s="70" t="s">
        <v>26</v>
      </c>
      <c r="E23" s="360">
        <f t="shared" si="0"/>
        <v>0</v>
      </c>
      <c r="F23" s="362">
        <f>F20+F21+F22</f>
        <v>0</v>
      </c>
      <c r="G23" s="363">
        <f>G20+G21+G22</f>
        <v>0</v>
      </c>
      <c r="H23" s="363">
        <f>H20+H21+H22</f>
        <v>0</v>
      </c>
    </row>
    <row r="24" spans="2:8" s="53" customFormat="1" ht="12.75" customHeight="1" thickBot="1">
      <c r="B24" s="468">
        <v>4</v>
      </c>
      <c r="C24" s="481" t="s">
        <v>214</v>
      </c>
      <c r="D24" s="66" t="s">
        <v>7</v>
      </c>
      <c r="E24" s="271">
        <f t="shared" si="0"/>
        <v>0</v>
      </c>
      <c r="F24" s="199"/>
      <c r="G24" s="163"/>
      <c r="H24" s="163"/>
    </row>
    <row r="25" spans="2:8" s="53" customFormat="1" ht="12.75" customHeight="1" thickBot="1">
      <c r="B25" s="468"/>
      <c r="C25" s="482"/>
      <c r="D25" s="68" t="s">
        <v>8</v>
      </c>
      <c r="E25" s="271">
        <f t="shared" si="0"/>
        <v>0</v>
      </c>
      <c r="F25" s="200"/>
      <c r="G25" s="165"/>
      <c r="H25" s="165"/>
    </row>
    <row r="26" spans="2:8" s="53" customFormat="1" ht="12.75" customHeight="1" thickBot="1">
      <c r="B26" s="468"/>
      <c r="C26" s="482"/>
      <c r="D26" s="192" t="s">
        <v>9</v>
      </c>
      <c r="E26" s="271">
        <f t="shared" si="0"/>
        <v>0</v>
      </c>
      <c r="F26" s="200"/>
      <c r="G26" s="165"/>
      <c r="H26" s="165"/>
    </row>
    <row r="27" spans="2:8" s="53" customFormat="1" ht="15.75" customHeight="1" thickBot="1">
      <c r="B27" s="468"/>
      <c r="C27" s="483"/>
      <c r="D27" s="70" t="s">
        <v>26</v>
      </c>
      <c r="E27" s="271">
        <f t="shared" si="0"/>
        <v>0</v>
      </c>
      <c r="F27" s="195">
        <f>F24+F25+F26</f>
        <v>0</v>
      </c>
      <c r="G27" s="164">
        <f>G24+G25+G26</f>
        <v>0</v>
      </c>
      <c r="H27" s="164">
        <f>H24+H25+H26</f>
        <v>0</v>
      </c>
    </row>
    <row r="28" spans="2:8" s="53" customFormat="1" ht="12.75" customHeight="1" thickBot="1">
      <c r="B28" s="468">
        <v>5</v>
      </c>
      <c r="C28" s="469" t="s">
        <v>55</v>
      </c>
      <c r="D28" s="358" t="s">
        <v>7</v>
      </c>
      <c r="E28" s="204">
        <f>SUM(F28,G28)</f>
        <v>1</v>
      </c>
      <c r="F28" s="193">
        <v>1</v>
      </c>
      <c r="G28" s="67"/>
      <c r="H28" s="67"/>
    </row>
    <row r="29" spans="2:8" s="53" customFormat="1" ht="12.75" customHeight="1" thickBot="1">
      <c r="B29" s="468"/>
      <c r="C29" s="469"/>
      <c r="D29" s="357" t="s">
        <v>8</v>
      </c>
      <c r="E29" s="203">
        <f>SUM(F29,G29)</f>
        <v>0</v>
      </c>
      <c r="F29" s="194"/>
      <c r="G29" s="69"/>
      <c r="H29" s="69"/>
    </row>
    <row r="30" spans="2:8" s="53" customFormat="1" ht="12.75" customHeight="1" thickBot="1">
      <c r="B30" s="468"/>
      <c r="C30" s="469"/>
      <c r="D30" s="357" t="s">
        <v>9</v>
      </c>
      <c r="E30" s="203">
        <f>SUM(F30,G30)</f>
        <v>0</v>
      </c>
      <c r="F30" s="194"/>
      <c r="G30" s="69"/>
      <c r="H30" s="69"/>
    </row>
    <row r="31" spans="2:8" s="53" customFormat="1" ht="13.5" thickBot="1">
      <c r="B31" s="468"/>
      <c r="C31" s="469"/>
      <c r="D31" s="474" t="s">
        <v>26</v>
      </c>
      <c r="E31" s="206">
        <f>E28+E29+E30</f>
        <v>1</v>
      </c>
      <c r="F31" s="75">
        <f>F28+F29+F30</f>
        <v>1</v>
      </c>
      <c r="G31" s="75">
        <f>G28+G29+G30</f>
        <v>0</v>
      </c>
      <c r="H31" s="75">
        <f>H28+H29+H30</f>
        <v>0</v>
      </c>
    </row>
    <row r="32" spans="2:8" s="53" customFormat="1" ht="13.5" thickBot="1">
      <c r="B32" s="468"/>
      <c r="C32" s="469"/>
      <c r="D32" s="474"/>
      <c r="E32" s="208">
        <v>0</v>
      </c>
      <c r="F32" s="201">
        <v>0</v>
      </c>
      <c r="G32" s="76">
        <v>0</v>
      </c>
      <c r="H32" s="76">
        <v>0</v>
      </c>
    </row>
    <row r="33" spans="2:8" s="53" customFormat="1" ht="12.75" customHeight="1" thickBot="1">
      <c r="B33" s="468">
        <v>6</v>
      </c>
      <c r="C33" s="476" t="s">
        <v>56</v>
      </c>
      <c r="D33" s="359" t="s">
        <v>7</v>
      </c>
      <c r="E33" s="204">
        <f>SUM(F33,G33)</f>
        <v>0</v>
      </c>
      <c r="F33" s="193"/>
      <c r="G33" s="67"/>
      <c r="H33" s="67"/>
    </row>
    <row r="34" spans="2:8" s="53" customFormat="1" ht="12.75" customHeight="1" thickBot="1">
      <c r="B34" s="468"/>
      <c r="C34" s="476"/>
      <c r="D34" s="357" t="s">
        <v>8</v>
      </c>
      <c r="E34" s="203">
        <f>SUM(F34,G34)</f>
        <v>0</v>
      </c>
      <c r="F34" s="194"/>
      <c r="G34" s="69"/>
      <c r="H34" s="69"/>
    </row>
    <row r="35" spans="2:8" s="53" customFormat="1" ht="12.75" customHeight="1" thickBot="1">
      <c r="B35" s="468"/>
      <c r="C35" s="476"/>
      <c r="D35" s="357" t="s">
        <v>9</v>
      </c>
      <c r="E35" s="203">
        <f>SUM(F35,G35)</f>
        <v>0</v>
      </c>
      <c r="F35" s="194"/>
      <c r="G35" s="69"/>
      <c r="H35" s="69"/>
    </row>
    <row r="36" spans="2:8" s="53" customFormat="1" ht="13.5" thickBot="1">
      <c r="B36" s="468"/>
      <c r="C36" s="476"/>
      <c r="D36" s="475" t="s">
        <v>26</v>
      </c>
      <c r="E36" s="206">
        <f>E33+E34+E35</f>
        <v>0</v>
      </c>
      <c r="F36" s="197">
        <f>F33+F34+F35</f>
        <v>0</v>
      </c>
      <c r="G36" s="73">
        <f>G33+G34+G35</f>
        <v>0</v>
      </c>
      <c r="H36" s="73">
        <f>H33+H34+H35</f>
        <v>0</v>
      </c>
    </row>
    <row r="37" spans="2:8" s="53" customFormat="1" ht="13.5" thickBot="1">
      <c r="B37" s="468"/>
      <c r="C37" s="476"/>
      <c r="D37" s="475"/>
      <c r="E37" s="209">
        <v>0</v>
      </c>
      <c r="F37" s="198">
        <v>0</v>
      </c>
      <c r="G37" s="74">
        <v>0</v>
      </c>
      <c r="H37" s="74">
        <v>0</v>
      </c>
    </row>
    <row r="38" spans="2:8" s="53" customFormat="1" ht="12.75">
      <c r="B38"/>
      <c r="C38"/>
      <c r="D38"/>
      <c r="E38"/>
      <c r="F38" s="52"/>
      <c r="G38" s="52"/>
      <c r="H38" s="52"/>
    </row>
    <row r="39" spans="2:8" s="53" customFormat="1" ht="12.75">
      <c r="B39"/>
      <c r="C39"/>
      <c r="D39"/>
      <c r="E39"/>
      <c r="F39" s="52"/>
      <c r="G39" s="52"/>
      <c r="H39" s="52"/>
    </row>
    <row r="40" spans="2:8" ht="12.75">
      <c r="B40"/>
      <c r="D40"/>
      <c r="F40" s="12"/>
      <c r="G40" s="12"/>
      <c r="H40" s="12"/>
    </row>
    <row r="41" spans="2:4" ht="12.75">
      <c r="B41"/>
      <c r="D41"/>
    </row>
  </sheetData>
  <sheetProtection selectLockedCells="1"/>
  <mergeCells count="25">
    <mergeCell ref="B28:B32"/>
    <mergeCell ref="C28:C32"/>
    <mergeCell ref="D31:D32"/>
    <mergeCell ref="B24:B27"/>
    <mergeCell ref="D12:D13"/>
    <mergeCell ref="D18:D19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5:B6"/>
    <mergeCell ref="C7:D7"/>
    <mergeCell ref="C5:D6"/>
    <mergeCell ref="B8:B11"/>
    <mergeCell ref="C8:C11"/>
    <mergeCell ref="D14:D15"/>
    <mergeCell ref="B12:B19"/>
    <mergeCell ref="C12:C19"/>
    <mergeCell ref="D16:D17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140625" style="77" customWidth="1"/>
    <col min="2" max="2" width="7.00390625" style="77" customWidth="1"/>
    <col min="3" max="3" width="38.421875" style="77" customWidth="1"/>
    <col min="4" max="4" width="37.28125" style="77" customWidth="1"/>
    <col min="5" max="5" width="13.8515625" style="77" customWidth="1"/>
    <col min="6" max="16384" width="9.140625" style="77" customWidth="1"/>
  </cols>
  <sheetData>
    <row r="2" spans="3:7" ht="12.75">
      <c r="C2" s="78"/>
      <c r="D2" s="79"/>
      <c r="E2" s="79"/>
      <c r="F2" s="79"/>
      <c r="G2" s="79"/>
    </row>
    <row r="3" spans="2:16" ht="31.5" customHeight="1" thickBot="1">
      <c r="B3" s="487" t="s">
        <v>57</v>
      </c>
      <c r="C3" s="487"/>
      <c r="D3" s="488" t="s">
        <v>216</v>
      </c>
      <c r="E3" s="488"/>
      <c r="F3" s="488"/>
      <c r="G3" s="488"/>
      <c r="H3" s="80"/>
      <c r="I3" s="80"/>
      <c r="J3" s="80"/>
      <c r="K3" s="80"/>
      <c r="L3" s="80"/>
      <c r="M3" s="80"/>
      <c r="N3" s="80"/>
      <c r="O3" s="80"/>
      <c r="P3" s="80"/>
    </row>
    <row r="4" spans="2:16" ht="31.5" customHeight="1">
      <c r="B4" s="81"/>
      <c r="C4" s="81"/>
      <c r="D4" s="489" t="s">
        <v>32</v>
      </c>
      <c r="E4" s="489"/>
      <c r="F4" s="489"/>
      <c r="G4" s="489"/>
      <c r="H4" s="80"/>
      <c r="I4" s="80"/>
      <c r="J4" s="80"/>
      <c r="K4" s="80"/>
      <c r="L4" s="80"/>
      <c r="M4" s="80"/>
      <c r="N4" s="80"/>
      <c r="O4" s="80"/>
      <c r="P4" s="80"/>
    </row>
    <row r="5" spans="2:16" ht="31.5" customHeight="1">
      <c r="B5" s="82"/>
      <c r="C5" s="490" t="s">
        <v>58</v>
      </c>
      <c r="D5" s="490"/>
      <c r="E5" s="490"/>
      <c r="F5" s="490"/>
      <c r="G5" s="490"/>
      <c r="H5" s="80"/>
      <c r="I5" s="80"/>
      <c r="J5" s="80"/>
      <c r="K5" s="80"/>
      <c r="L5" s="80"/>
      <c r="M5" s="80"/>
      <c r="N5" s="80"/>
      <c r="O5" s="80"/>
      <c r="P5" s="80"/>
    </row>
    <row r="6" spans="2:7" ht="13.5" thickBot="1">
      <c r="B6" s="83"/>
      <c r="C6" s="83"/>
      <c r="D6" s="83"/>
      <c r="E6" s="83"/>
      <c r="F6" s="83"/>
      <c r="G6" s="83"/>
    </row>
    <row r="7" spans="2:9" ht="12.75" customHeight="1" thickBot="1">
      <c r="B7" s="491" t="s">
        <v>59</v>
      </c>
      <c r="C7" s="492" t="s">
        <v>60</v>
      </c>
      <c r="D7" s="492"/>
      <c r="E7" s="486" t="s">
        <v>61</v>
      </c>
      <c r="F7" s="486"/>
      <c r="G7" s="486"/>
      <c r="H7" s="84"/>
      <c r="I7" s="84"/>
    </row>
    <row r="8" spans="2:9" ht="24" customHeight="1">
      <c r="B8" s="491"/>
      <c r="C8" s="492"/>
      <c r="D8" s="492"/>
      <c r="E8" s="85" t="s">
        <v>7</v>
      </c>
      <c r="F8" s="86" t="s">
        <v>8</v>
      </c>
      <c r="G8" s="86" t="s">
        <v>9</v>
      </c>
      <c r="H8" s="84"/>
      <c r="I8" s="84"/>
    </row>
    <row r="9" spans="2:7" ht="13.5" thickBot="1">
      <c r="B9" s="87" t="s">
        <v>11</v>
      </c>
      <c r="C9" s="485" t="s">
        <v>12</v>
      </c>
      <c r="D9" s="485"/>
      <c r="E9" s="88">
        <v>1</v>
      </c>
      <c r="F9" s="326">
        <v>2</v>
      </c>
      <c r="G9" s="326">
        <v>3</v>
      </c>
    </row>
    <row r="10" spans="2:7" ht="13.5" customHeight="1" thickBot="1">
      <c r="B10" s="89">
        <v>1</v>
      </c>
      <c r="C10" s="493" t="s">
        <v>62</v>
      </c>
      <c r="D10" s="90" t="s">
        <v>10</v>
      </c>
      <c r="E10" s="318">
        <v>22</v>
      </c>
      <c r="F10" s="496"/>
      <c r="G10" s="497"/>
    </row>
    <row r="11" spans="2:7" ht="13.5" thickBot="1">
      <c r="B11" s="494">
        <v>2</v>
      </c>
      <c r="C11" s="493"/>
      <c r="D11" s="495" t="s">
        <v>63</v>
      </c>
      <c r="E11" s="319">
        <v>16</v>
      </c>
      <c r="F11" s="498"/>
      <c r="G11" s="499"/>
    </row>
    <row r="12" spans="2:7" ht="13.5" thickBot="1">
      <c r="B12" s="494"/>
      <c r="C12" s="493"/>
      <c r="D12" s="495"/>
      <c r="E12" s="320">
        <f>IF(E10=0,0,E11/E10)</f>
        <v>0.7272727272727273</v>
      </c>
      <c r="F12" s="498"/>
      <c r="G12" s="499"/>
    </row>
    <row r="13" spans="2:7" ht="13.5" thickBot="1">
      <c r="B13" s="91">
        <v>3</v>
      </c>
      <c r="C13" s="493"/>
      <c r="D13" s="92" t="s">
        <v>64</v>
      </c>
      <c r="E13" s="321">
        <v>6</v>
      </c>
      <c r="F13" s="500"/>
      <c r="G13" s="501"/>
    </row>
    <row r="14" spans="2:7" ht="12.75" customHeight="1" thickBot="1">
      <c r="B14" s="93">
        <v>4</v>
      </c>
      <c r="C14" s="503" t="s">
        <v>65</v>
      </c>
      <c r="D14" s="90" t="s">
        <v>10</v>
      </c>
      <c r="E14" s="318">
        <v>2</v>
      </c>
      <c r="F14" s="505"/>
      <c r="G14" s="506"/>
    </row>
    <row r="15" spans="2:7" ht="13.5" thickBot="1">
      <c r="B15" s="494">
        <v>5</v>
      </c>
      <c r="C15" s="503"/>
      <c r="D15" s="502" t="s">
        <v>66</v>
      </c>
      <c r="E15" s="319"/>
      <c r="F15" s="498"/>
      <c r="G15" s="499"/>
    </row>
    <row r="16" spans="2:7" ht="13.5" thickBot="1">
      <c r="B16" s="494"/>
      <c r="C16" s="503"/>
      <c r="D16" s="502"/>
      <c r="E16" s="322">
        <f>IF(E14=0,0,E15/E14)</f>
        <v>0</v>
      </c>
      <c r="F16" s="507"/>
      <c r="G16" s="508"/>
    </row>
    <row r="17" spans="2:7" ht="12.75" customHeight="1" thickBot="1">
      <c r="B17" s="91">
        <v>6</v>
      </c>
      <c r="C17" s="504" t="s">
        <v>67</v>
      </c>
      <c r="D17" s="94" t="s">
        <v>10</v>
      </c>
      <c r="E17" s="509"/>
      <c r="F17" s="327"/>
      <c r="G17" s="512"/>
    </row>
    <row r="18" spans="2:7" ht="13.5" thickBot="1">
      <c r="B18" s="494">
        <v>7</v>
      </c>
      <c r="C18" s="504"/>
      <c r="D18" s="495" t="s">
        <v>63</v>
      </c>
      <c r="E18" s="510"/>
      <c r="F18" s="323"/>
      <c r="G18" s="513"/>
    </row>
    <row r="19" spans="2:7" ht="13.5" thickBot="1">
      <c r="B19" s="494"/>
      <c r="C19" s="504"/>
      <c r="D19" s="495"/>
      <c r="E19" s="510"/>
      <c r="F19" s="324">
        <f>IF(F17=0,0,F18/F17)</f>
        <v>0</v>
      </c>
      <c r="G19" s="513"/>
    </row>
    <row r="20" spans="2:7" ht="13.5" thickBot="1">
      <c r="B20" s="91">
        <v>8</v>
      </c>
      <c r="C20" s="504"/>
      <c r="D20" s="95" t="s">
        <v>64</v>
      </c>
      <c r="E20" s="510"/>
      <c r="F20" s="323"/>
      <c r="G20" s="513"/>
    </row>
    <row r="21" spans="2:7" ht="13.5" thickBot="1">
      <c r="B21" s="96">
        <v>9</v>
      </c>
      <c r="C21" s="504"/>
      <c r="D21" s="97" t="s">
        <v>183</v>
      </c>
      <c r="E21" s="511"/>
      <c r="F21" s="325"/>
      <c r="G21" s="514"/>
    </row>
    <row r="22" spans="2:7" ht="12.75">
      <c r="B22" s="83"/>
      <c r="C22" s="83"/>
      <c r="D22" s="83"/>
      <c r="E22" s="83"/>
      <c r="F22" s="83"/>
      <c r="G22" s="83"/>
    </row>
    <row r="23" spans="2:7" ht="12.75">
      <c r="B23"/>
      <c r="C23"/>
      <c r="D23"/>
      <c r="E23"/>
      <c r="F23"/>
      <c r="G23" s="83"/>
    </row>
  </sheetData>
  <sheetProtection selectLockedCells="1"/>
  <mergeCells count="21">
    <mergeCell ref="C17:C21"/>
    <mergeCell ref="B18:B19"/>
    <mergeCell ref="D18:D19"/>
    <mergeCell ref="F14:G16"/>
    <mergeCell ref="E17:E21"/>
    <mergeCell ref="G17:G21"/>
    <mergeCell ref="C10:C13"/>
    <mergeCell ref="B11:B12"/>
    <mergeCell ref="D11:D12"/>
    <mergeCell ref="F10:G13"/>
    <mergeCell ref="D15:D16"/>
    <mergeCell ref="B15:B16"/>
    <mergeCell ref="C14:C16"/>
    <mergeCell ref="C9:D9"/>
    <mergeCell ref="E7:G7"/>
    <mergeCell ref="B3:C3"/>
    <mergeCell ref="D3:G3"/>
    <mergeCell ref="D4:G4"/>
    <mergeCell ref="C5:G5"/>
    <mergeCell ref="B7:B8"/>
    <mergeCell ref="C7:D8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.8515625" style="77" customWidth="1"/>
    <col min="2" max="2" width="5.8515625" style="77" customWidth="1"/>
    <col min="3" max="3" width="36.57421875" style="77" customWidth="1"/>
    <col min="4" max="4" width="6.140625" style="77" customWidth="1"/>
    <col min="5" max="5" width="19.57421875" style="77" customWidth="1"/>
    <col min="6" max="6" width="21.140625" style="77" customWidth="1"/>
    <col min="7" max="7" width="20.140625" style="77" customWidth="1"/>
    <col min="8" max="16384" width="9.140625" style="77" customWidth="1"/>
  </cols>
  <sheetData>
    <row r="2" spans="4:6" ht="13.5" thickBot="1">
      <c r="D2" s="527" t="s">
        <v>216</v>
      </c>
      <c r="E2" s="527"/>
      <c r="F2" s="527"/>
    </row>
    <row r="3" spans="2:9" ht="16.5" customHeight="1">
      <c r="B3" s="528" t="s">
        <v>68</v>
      </c>
      <c r="C3" s="528"/>
      <c r="D3" s="529"/>
      <c r="E3" s="529"/>
      <c r="F3" s="529"/>
      <c r="G3" s="98"/>
      <c r="H3" s="98"/>
      <c r="I3" s="98"/>
    </row>
    <row r="4" spans="2:7" ht="39.75" customHeight="1">
      <c r="B4" s="99"/>
      <c r="C4" s="530" t="s">
        <v>69</v>
      </c>
      <c r="D4" s="530"/>
      <c r="E4" s="530"/>
      <c r="F4" s="530"/>
      <c r="G4" s="83"/>
    </row>
    <row r="5" spans="2:7" ht="13.5" thickBot="1">
      <c r="B5" s="83"/>
      <c r="C5" s="83"/>
      <c r="D5" s="83"/>
      <c r="E5" s="83"/>
      <c r="F5" s="83"/>
      <c r="G5" s="83"/>
    </row>
    <row r="6" spans="2:7" ht="52.5" customHeight="1" thickBot="1">
      <c r="B6" s="531" t="s">
        <v>59</v>
      </c>
      <c r="C6" s="533" t="s">
        <v>70</v>
      </c>
      <c r="D6" s="535" t="s">
        <v>71</v>
      </c>
      <c r="E6" s="536"/>
      <c r="F6" s="214" t="s">
        <v>72</v>
      </c>
      <c r="G6" s="215" t="s">
        <v>10</v>
      </c>
    </row>
    <row r="7" spans="2:7" ht="13.5" thickBot="1">
      <c r="B7" s="532"/>
      <c r="C7" s="534"/>
      <c r="D7" s="537" t="s">
        <v>73</v>
      </c>
      <c r="E7" s="538"/>
      <c r="F7" s="368" t="s">
        <v>73</v>
      </c>
      <c r="G7" s="216" t="s">
        <v>73</v>
      </c>
    </row>
    <row r="8" spans="2:7" ht="13.5" thickBot="1">
      <c r="B8" s="210" t="s">
        <v>11</v>
      </c>
      <c r="C8" s="372" t="s">
        <v>12</v>
      </c>
      <c r="D8" s="545">
        <v>1</v>
      </c>
      <c r="E8" s="545"/>
      <c r="F8" s="370">
        <v>2</v>
      </c>
      <c r="G8" s="217">
        <v>3</v>
      </c>
    </row>
    <row r="9" spans="2:7" ht="12.75">
      <c r="B9" s="211">
        <v>1</v>
      </c>
      <c r="C9" s="94" t="s">
        <v>74</v>
      </c>
      <c r="D9" s="546">
        <v>3</v>
      </c>
      <c r="E9" s="546"/>
      <c r="F9" s="371">
        <v>4</v>
      </c>
      <c r="G9" s="365">
        <f>SUM(D9,F9)</f>
        <v>7</v>
      </c>
    </row>
    <row r="10" spans="2:7" ht="13.5" customHeight="1">
      <c r="B10" s="539" t="s">
        <v>211</v>
      </c>
      <c r="C10" s="542" t="s">
        <v>213</v>
      </c>
      <c r="D10" s="371" t="s">
        <v>7</v>
      </c>
      <c r="E10" s="371"/>
      <c r="F10" s="371"/>
      <c r="G10" s="366">
        <f>E10+F10</f>
        <v>0</v>
      </c>
    </row>
    <row r="11" spans="2:7" ht="13.5" customHeight="1">
      <c r="B11" s="540"/>
      <c r="C11" s="543"/>
      <c r="D11" s="371" t="s">
        <v>8</v>
      </c>
      <c r="E11" s="371"/>
      <c r="F11" s="371"/>
      <c r="G11" s="366">
        <f>E11+F11</f>
        <v>0</v>
      </c>
    </row>
    <row r="12" spans="2:7" ht="13.5" customHeight="1">
      <c r="B12" s="541"/>
      <c r="C12" s="544"/>
      <c r="D12" s="371" t="s">
        <v>9</v>
      </c>
      <c r="E12" s="371"/>
      <c r="F12" s="371"/>
      <c r="G12" s="366">
        <f>E12+F12</f>
        <v>0</v>
      </c>
    </row>
    <row r="13" spans="2:7" ht="13.5" thickBot="1">
      <c r="B13" s="539">
        <v>2</v>
      </c>
      <c r="C13" s="550" t="s">
        <v>75</v>
      </c>
      <c r="D13" s="523">
        <v>3</v>
      </c>
      <c r="E13" s="547"/>
      <c r="F13" s="371">
        <v>4</v>
      </c>
      <c r="G13" s="367">
        <f>SUM(D13,F13)</f>
        <v>7</v>
      </c>
    </row>
    <row r="14" spans="2:7" ht="13.5" thickBot="1">
      <c r="B14" s="541"/>
      <c r="C14" s="551"/>
      <c r="D14" s="548">
        <f>IF(D9=0,0,D15/D9)</f>
        <v>0</v>
      </c>
      <c r="E14" s="549"/>
      <c r="F14" s="369">
        <f>IF(F9=0,0,F15/F9)</f>
        <v>0</v>
      </c>
      <c r="G14" s="280">
        <f>IF(G9=0,0,G15/G9)</f>
        <v>0</v>
      </c>
    </row>
    <row r="15" spans="2:7" ht="13.5" customHeight="1">
      <c r="B15" s="519">
        <v>3</v>
      </c>
      <c r="C15" s="520" t="s">
        <v>76</v>
      </c>
      <c r="D15" s="521"/>
      <c r="E15" s="522"/>
      <c r="F15" s="515"/>
      <c r="G15" s="517">
        <f>SUM(D15,F15)</f>
        <v>0</v>
      </c>
    </row>
    <row r="16" spans="2:7" ht="12.75" customHeight="1" thickBot="1">
      <c r="B16" s="519"/>
      <c r="C16" s="520"/>
      <c r="D16" s="523"/>
      <c r="E16" s="524"/>
      <c r="F16" s="516"/>
      <c r="G16" s="518"/>
    </row>
    <row r="17" spans="2:7" ht="26.25" thickBot="1">
      <c r="B17" s="212">
        <v>4</v>
      </c>
      <c r="C17" s="213" t="s">
        <v>77</v>
      </c>
      <c r="D17" s="525">
        <v>44</v>
      </c>
      <c r="E17" s="526"/>
      <c r="F17" s="281">
        <v>27</v>
      </c>
      <c r="G17" s="282">
        <f>D17+F17</f>
        <v>71</v>
      </c>
    </row>
    <row r="18" ht="25.5" customHeight="1"/>
  </sheetData>
  <sheetProtection selectLockedCells="1"/>
  <mergeCells count="22">
    <mergeCell ref="B10:B12"/>
    <mergeCell ref="C10:C12"/>
    <mergeCell ref="D8:E8"/>
    <mergeCell ref="D9:E9"/>
    <mergeCell ref="D13:E13"/>
    <mergeCell ref="D14:E14"/>
    <mergeCell ref="C13:C14"/>
    <mergeCell ref="B13:B14"/>
    <mergeCell ref="D2:F2"/>
    <mergeCell ref="B3:C3"/>
    <mergeCell ref="D3:F3"/>
    <mergeCell ref="C4:F4"/>
    <mergeCell ref="B6:B7"/>
    <mergeCell ref="C6:C7"/>
    <mergeCell ref="D6:E6"/>
    <mergeCell ref="D7:E7"/>
    <mergeCell ref="F15:F16"/>
    <mergeCell ref="G15:G16"/>
    <mergeCell ref="B15:B16"/>
    <mergeCell ref="C15:C16"/>
    <mergeCell ref="D15:E16"/>
    <mergeCell ref="D17:E17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="70" zoomScaleNormal="70" zoomScalePageLayoutView="0" workbookViewId="0" topLeftCell="A40">
      <selection activeCell="H67" sqref="H67"/>
    </sheetView>
  </sheetViews>
  <sheetFormatPr defaultColWidth="9.140625" defaultRowHeight="12.75"/>
  <cols>
    <col min="1" max="1" width="4.00390625" style="287" customWidth="1"/>
    <col min="2" max="2" width="26.28125" style="287" customWidth="1"/>
    <col min="3" max="5" width="9.140625" style="287" customWidth="1"/>
    <col min="6" max="6" width="8.7109375" style="287" customWidth="1"/>
    <col min="7" max="7" width="8.57421875" style="287" customWidth="1"/>
    <col min="8" max="8" width="7.8515625" style="287" customWidth="1"/>
    <col min="9" max="9" width="10.140625" style="287" customWidth="1"/>
    <col min="10" max="10" width="8.8515625" style="287" customWidth="1"/>
    <col min="11" max="11" width="9.28125" style="287" customWidth="1"/>
    <col min="12" max="12" width="10.00390625" style="287" customWidth="1"/>
    <col min="13" max="13" width="13.140625" style="287" customWidth="1"/>
    <col min="14" max="14" width="10.00390625" style="287" customWidth="1"/>
    <col min="15" max="15" width="11.7109375" style="287" customWidth="1"/>
    <col min="16" max="16" width="9.140625" style="287" customWidth="1"/>
    <col min="17" max="17" width="4.7109375" style="287" customWidth="1"/>
    <col min="18" max="18" width="6.7109375" style="287" customWidth="1"/>
    <col min="19" max="19" width="7.00390625" style="287" customWidth="1"/>
    <col min="20" max="16384" width="9.140625" style="287" customWidth="1"/>
  </cols>
  <sheetData>
    <row r="1" spans="2:15" ht="24.75" customHeight="1">
      <c r="B1" s="1"/>
      <c r="C1" s="555" t="s">
        <v>216</v>
      </c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</row>
    <row r="2" spans="2:18" ht="12.75" customHeight="1">
      <c r="B2" s="379" t="s">
        <v>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9" ht="12.75">
      <c r="A3" s="556" t="s">
        <v>204</v>
      </c>
      <c r="B3" s="556"/>
      <c r="C3" s="556"/>
      <c r="D3" s="556"/>
      <c r="E3" s="556"/>
      <c r="F3" s="50"/>
      <c r="G3" s="50"/>
      <c r="H3" s="50"/>
      <c r="I3" s="283"/>
      <c r="J3" s="283"/>
      <c r="K3" s="283"/>
      <c r="L3" s="283"/>
      <c r="M3" s="284"/>
      <c r="N3" s="284"/>
      <c r="O3" s="285"/>
      <c r="P3" s="285"/>
      <c r="Q3" s="285"/>
      <c r="R3" s="285"/>
      <c r="S3" s="286"/>
    </row>
    <row r="4" spans="1:19" ht="31.5" customHeight="1">
      <c r="A4" s="557" t="s">
        <v>218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</row>
    <row r="5" spans="1:20" ht="63" customHeight="1">
      <c r="A5" s="552" t="s">
        <v>59</v>
      </c>
      <c r="B5" s="552" t="s">
        <v>184</v>
      </c>
      <c r="C5" s="552" t="s">
        <v>185</v>
      </c>
      <c r="D5" s="553" t="s">
        <v>207</v>
      </c>
      <c r="E5" s="552" t="s">
        <v>186</v>
      </c>
      <c r="F5" s="552" t="s">
        <v>187</v>
      </c>
      <c r="G5" s="552" t="s">
        <v>188</v>
      </c>
      <c r="H5" s="552"/>
      <c r="I5" s="552" t="s">
        <v>78</v>
      </c>
      <c r="J5" s="552"/>
      <c r="K5" s="552" t="s">
        <v>189</v>
      </c>
      <c r="L5" s="552" t="s">
        <v>190</v>
      </c>
      <c r="M5" s="553" t="s">
        <v>191</v>
      </c>
      <c r="N5" s="553" t="s">
        <v>192</v>
      </c>
      <c r="O5" s="552" t="s">
        <v>193</v>
      </c>
      <c r="P5" s="552" t="s">
        <v>194</v>
      </c>
      <c r="Q5" s="552" t="s">
        <v>195</v>
      </c>
      <c r="R5" s="552"/>
      <c r="S5" s="552"/>
      <c r="T5" s="288"/>
    </row>
    <row r="6" spans="1:20" ht="93" customHeight="1">
      <c r="A6" s="552"/>
      <c r="B6" s="552"/>
      <c r="C6" s="552"/>
      <c r="D6" s="554"/>
      <c r="E6" s="552"/>
      <c r="F6" s="552"/>
      <c r="G6" s="299" t="s">
        <v>196</v>
      </c>
      <c r="H6" s="299" t="s">
        <v>197</v>
      </c>
      <c r="I6" s="299" t="s">
        <v>198</v>
      </c>
      <c r="J6" s="299" t="s">
        <v>199</v>
      </c>
      <c r="K6" s="552"/>
      <c r="L6" s="552"/>
      <c r="M6" s="554"/>
      <c r="N6" s="554"/>
      <c r="O6" s="552"/>
      <c r="P6" s="552"/>
      <c r="Q6" s="300" t="s">
        <v>200</v>
      </c>
      <c r="R6" s="299" t="s">
        <v>201</v>
      </c>
      <c r="S6" s="299" t="s">
        <v>202</v>
      </c>
      <c r="T6" s="288"/>
    </row>
    <row r="7" spans="1:20" ht="18.75" customHeight="1">
      <c r="A7" s="301"/>
      <c r="B7" s="301" t="s">
        <v>11</v>
      </c>
      <c r="C7" s="301">
        <v>1</v>
      </c>
      <c r="D7" s="301" t="s">
        <v>206</v>
      </c>
      <c r="E7" s="301">
        <v>2</v>
      </c>
      <c r="F7" s="301">
        <v>3</v>
      </c>
      <c r="G7" s="301">
        <v>4</v>
      </c>
      <c r="H7" s="301">
        <v>5</v>
      </c>
      <c r="I7" s="301">
        <v>6</v>
      </c>
      <c r="J7" s="301">
        <v>7</v>
      </c>
      <c r="K7" s="301">
        <v>8</v>
      </c>
      <c r="L7" s="301">
        <v>9</v>
      </c>
      <c r="M7" s="301">
        <v>10</v>
      </c>
      <c r="N7" s="301">
        <v>11</v>
      </c>
      <c r="O7" s="301">
        <v>12</v>
      </c>
      <c r="P7" s="301">
        <v>13</v>
      </c>
      <c r="Q7" s="301">
        <v>14</v>
      </c>
      <c r="R7" s="301">
        <v>15</v>
      </c>
      <c r="S7" s="301">
        <v>16</v>
      </c>
      <c r="T7" s="288"/>
    </row>
    <row r="8" spans="1:20" ht="18" customHeight="1">
      <c r="A8" s="301">
        <v>1</v>
      </c>
      <c r="B8" s="302" t="s">
        <v>219</v>
      </c>
      <c r="C8" s="303">
        <v>3</v>
      </c>
      <c r="D8" s="303"/>
      <c r="E8" s="301"/>
      <c r="F8" s="303"/>
      <c r="G8" s="303">
        <v>3</v>
      </c>
      <c r="H8" s="303">
        <v>90</v>
      </c>
      <c r="I8" s="303">
        <v>2</v>
      </c>
      <c r="J8" s="303">
        <v>2</v>
      </c>
      <c r="K8" s="303">
        <v>1</v>
      </c>
      <c r="L8" s="303"/>
      <c r="M8" s="303">
        <v>1</v>
      </c>
      <c r="N8" s="303"/>
      <c r="O8" s="304">
        <v>60</v>
      </c>
      <c r="P8" s="304">
        <v>90</v>
      </c>
      <c r="Q8" s="305"/>
      <c r="R8" s="303">
        <v>3</v>
      </c>
      <c r="S8" s="305"/>
      <c r="T8" s="288"/>
    </row>
    <row r="9" spans="1:20" ht="18" customHeight="1" thickBot="1">
      <c r="A9" s="301">
        <v>2</v>
      </c>
      <c r="B9" s="306" t="s">
        <v>130</v>
      </c>
      <c r="C9" s="303"/>
      <c r="D9" s="303"/>
      <c r="E9" s="301"/>
      <c r="F9" s="303"/>
      <c r="G9" s="303"/>
      <c r="H9" s="303"/>
      <c r="I9" s="303"/>
      <c r="J9" s="303"/>
      <c r="K9" s="303"/>
      <c r="L9" s="303"/>
      <c r="M9" s="303"/>
      <c r="N9" s="303"/>
      <c r="O9" s="304"/>
      <c r="P9" s="304"/>
      <c r="Q9" s="303"/>
      <c r="R9" s="303"/>
      <c r="S9" s="303"/>
      <c r="T9" s="288"/>
    </row>
    <row r="10" spans="1:20" ht="18" customHeight="1" thickBot="1">
      <c r="A10" s="301">
        <v>3</v>
      </c>
      <c r="B10" s="307" t="s">
        <v>131</v>
      </c>
      <c r="C10" s="303"/>
      <c r="D10" s="303"/>
      <c r="E10" s="301"/>
      <c r="F10" s="303"/>
      <c r="G10" s="303"/>
      <c r="H10" s="303"/>
      <c r="I10" s="303"/>
      <c r="J10" s="303"/>
      <c r="K10" s="303"/>
      <c r="L10" s="303"/>
      <c r="M10" s="303"/>
      <c r="N10" s="303"/>
      <c r="O10" s="304"/>
      <c r="P10" s="304"/>
      <c r="Q10" s="305"/>
      <c r="R10" s="303"/>
      <c r="S10" s="303"/>
      <c r="T10" s="288"/>
    </row>
    <row r="11" spans="1:20" ht="18" customHeight="1" thickBot="1">
      <c r="A11" s="301">
        <v>4</v>
      </c>
      <c r="B11" s="307" t="s">
        <v>132</v>
      </c>
      <c r="C11" s="303"/>
      <c r="D11" s="303"/>
      <c r="E11" s="301"/>
      <c r="F11" s="303"/>
      <c r="G11" s="303"/>
      <c r="H11" s="303"/>
      <c r="I11" s="303"/>
      <c r="J11" s="303"/>
      <c r="K11" s="303"/>
      <c r="L11" s="303"/>
      <c r="M11" s="303"/>
      <c r="N11" s="303"/>
      <c r="O11" s="304"/>
      <c r="P11" s="304"/>
      <c r="Q11" s="305"/>
      <c r="R11" s="303"/>
      <c r="S11" s="303"/>
      <c r="T11" s="288"/>
    </row>
    <row r="12" spans="1:20" ht="18" customHeight="1" thickBot="1">
      <c r="A12" s="301">
        <v>5</v>
      </c>
      <c r="B12" s="307" t="s">
        <v>133</v>
      </c>
      <c r="C12" s="303"/>
      <c r="D12" s="303"/>
      <c r="E12" s="301"/>
      <c r="F12" s="303"/>
      <c r="G12" s="303"/>
      <c r="H12" s="303"/>
      <c r="I12" s="303"/>
      <c r="J12" s="303"/>
      <c r="K12" s="303"/>
      <c r="L12" s="303"/>
      <c r="M12" s="303"/>
      <c r="N12" s="303"/>
      <c r="O12" s="304"/>
      <c r="P12" s="304"/>
      <c r="Q12" s="305"/>
      <c r="R12" s="303"/>
      <c r="S12" s="303"/>
      <c r="T12" s="288"/>
    </row>
    <row r="13" spans="1:20" ht="18" customHeight="1" thickBot="1">
      <c r="A13" s="301">
        <v>6</v>
      </c>
      <c r="B13" s="307" t="s">
        <v>134</v>
      </c>
      <c r="C13" s="303">
        <v>2</v>
      </c>
      <c r="D13" s="303"/>
      <c r="E13" s="301"/>
      <c r="F13" s="303">
        <v>1</v>
      </c>
      <c r="G13" s="303">
        <v>1</v>
      </c>
      <c r="H13" s="303">
        <v>15</v>
      </c>
      <c r="I13" s="303">
        <v>1</v>
      </c>
      <c r="J13" s="303"/>
      <c r="K13" s="303">
        <v>1</v>
      </c>
      <c r="L13" s="303"/>
      <c r="M13" s="303"/>
      <c r="N13" s="303"/>
      <c r="O13" s="304">
        <v>15</v>
      </c>
      <c r="P13" s="304">
        <v>15</v>
      </c>
      <c r="Q13" s="305"/>
      <c r="R13" s="303">
        <v>1</v>
      </c>
      <c r="S13" s="303"/>
      <c r="T13" s="288"/>
    </row>
    <row r="14" spans="1:20" ht="18" customHeight="1" thickBot="1">
      <c r="A14" s="301">
        <v>7</v>
      </c>
      <c r="B14" s="307" t="s">
        <v>135</v>
      </c>
      <c r="C14" s="303">
        <v>14</v>
      </c>
      <c r="D14" s="303"/>
      <c r="E14" s="301"/>
      <c r="F14" s="303">
        <v>3</v>
      </c>
      <c r="G14" s="303">
        <v>11</v>
      </c>
      <c r="H14" s="303">
        <v>330</v>
      </c>
      <c r="I14" s="303">
        <v>5</v>
      </c>
      <c r="J14" s="303"/>
      <c r="K14" s="303">
        <v>11</v>
      </c>
      <c r="L14" s="303"/>
      <c r="M14" s="303"/>
      <c r="N14" s="303"/>
      <c r="O14" s="304">
        <v>330</v>
      </c>
      <c r="P14" s="304">
        <v>65.3</v>
      </c>
      <c r="Q14" s="305"/>
      <c r="R14" s="303">
        <v>11</v>
      </c>
      <c r="S14" s="303"/>
      <c r="T14" s="288"/>
    </row>
    <row r="15" spans="1:20" ht="18" customHeight="1" thickBot="1">
      <c r="A15" s="301">
        <v>8</v>
      </c>
      <c r="B15" s="307" t="s">
        <v>136</v>
      </c>
      <c r="C15" s="303"/>
      <c r="D15" s="303"/>
      <c r="E15" s="301"/>
      <c r="F15" s="303"/>
      <c r="G15" s="303"/>
      <c r="H15" s="303"/>
      <c r="I15" s="303">
        <v>1</v>
      </c>
      <c r="J15" s="303"/>
      <c r="K15" s="303"/>
      <c r="L15" s="303"/>
      <c r="M15" s="303"/>
      <c r="N15" s="303"/>
      <c r="O15" s="304"/>
      <c r="P15" s="304">
        <v>10</v>
      </c>
      <c r="Q15" s="305"/>
      <c r="R15" s="303"/>
      <c r="S15" s="303"/>
      <c r="T15" s="288"/>
    </row>
    <row r="16" spans="1:20" ht="18" customHeight="1" thickBot="1">
      <c r="A16" s="301">
        <v>9</v>
      </c>
      <c r="B16" s="307" t="s">
        <v>137</v>
      </c>
      <c r="C16" s="303"/>
      <c r="D16" s="303"/>
      <c r="E16" s="301"/>
      <c r="F16" s="303"/>
      <c r="G16" s="303"/>
      <c r="H16" s="303"/>
      <c r="I16" s="303"/>
      <c r="J16" s="303"/>
      <c r="K16" s="303"/>
      <c r="L16" s="303"/>
      <c r="M16" s="303"/>
      <c r="N16" s="303"/>
      <c r="O16" s="304"/>
      <c r="P16" s="304"/>
      <c r="Q16" s="305"/>
      <c r="R16" s="303"/>
      <c r="S16" s="303"/>
      <c r="T16" s="288"/>
    </row>
    <row r="17" spans="1:20" ht="18" customHeight="1" thickBot="1">
      <c r="A17" s="301">
        <v>10</v>
      </c>
      <c r="B17" s="307" t="s">
        <v>138</v>
      </c>
      <c r="C17" s="303"/>
      <c r="D17" s="303"/>
      <c r="E17" s="301"/>
      <c r="F17" s="303"/>
      <c r="G17" s="303"/>
      <c r="H17" s="303"/>
      <c r="I17" s="303"/>
      <c r="J17" s="303"/>
      <c r="K17" s="303"/>
      <c r="L17" s="303"/>
      <c r="M17" s="303"/>
      <c r="N17" s="303"/>
      <c r="O17" s="304"/>
      <c r="P17" s="304"/>
      <c r="Q17" s="305"/>
      <c r="R17" s="303"/>
      <c r="S17" s="303"/>
      <c r="T17" s="288"/>
    </row>
    <row r="18" spans="1:20" ht="18" customHeight="1" thickBot="1">
      <c r="A18" s="301">
        <v>11</v>
      </c>
      <c r="B18" s="307" t="s">
        <v>139</v>
      </c>
      <c r="C18" s="303">
        <v>1</v>
      </c>
      <c r="D18" s="303"/>
      <c r="E18" s="301"/>
      <c r="F18" s="303"/>
      <c r="G18" s="303">
        <v>1</v>
      </c>
      <c r="H18" s="303">
        <v>46.8</v>
      </c>
      <c r="I18" s="303"/>
      <c r="J18" s="303"/>
      <c r="K18" s="303">
        <v>1</v>
      </c>
      <c r="L18" s="303"/>
      <c r="M18" s="303"/>
      <c r="N18" s="303"/>
      <c r="O18" s="304">
        <v>46.8</v>
      </c>
      <c r="P18" s="304"/>
      <c r="Q18" s="305"/>
      <c r="R18" s="303">
        <v>1</v>
      </c>
      <c r="S18" s="303"/>
      <c r="T18" s="288"/>
    </row>
    <row r="19" spans="1:20" ht="18" customHeight="1" thickBot="1">
      <c r="A19" s="301">
        <v>12</v>
      </c>
      <c r="B19" s="307" t="s">
        <v>140</v>
      </c>
      <c r="C19" s="303">
        <v>8</v>
      </c>
      <c r="D19" s="303"/>
      <c r="E19" s="301"/>
      <c r="F19" s="303">
        <v>1</v>
      </c>
      <c r="G19" s="303">
        <v>7</v>
      </c>
      <c r="H19" s="303">
        <v>21</v>
      </c>
      <c r="I19" s="303">
        <v>4</v>
      </c>
      <c r="J19" s="303">
        <v>2</v>
      </c>
      <c r="K19" s="303">
        <v>5</v>
      </c>
      <c r="L19" s="303"/>
      <c r="M19" s="303"/>
      <c r="N19" s="303"/>
      <c r="O19" s="304">
        <v>21</v>
      </c>
      <c r="P19" s="304">
        <v>18</v>
      </c>
      <c r="Q19" s="303"/>
      <c r="R19" s="303">
        <v>7</v>
      </c>
      <c r="S19" s="303"/>
      <c r="T19" s="288"/>
    </row>
    <row r="20" spans="1:20" ht="18" customHeight="1" thickBot="1">
      <c r="A20" s="301">
        <v>13</v>
      </c>
      <c r="B20" s="307" t="s">
        <v>141</v>
      </c>
      <c r="C20" s="303"/>
      <c r="D20" s="303"/>
      <c r="E20" s="305"/>
      <c r="F20" s="308"/>
      <c r="G20" s="303"/>
      <c r="H20" s="303"/>
      <c r="I20" s="308"/>
      <c r="J20" s="308"/>
      <c r="K20" s="308"/>
      <c r="L20" s="308"/>
      <c r="M20" s="309"/>
      <c r="N20" s="304"/>
      <c r="O20" s="304"/>
      <c r="P20" s="304"/>
      <c r="Q20" s="305"/>
      <c r="R20" s="309"/>
      <c r="S20" s="305"/>
      <c r="T20" s="288"/>
    </row>
    <row r="21" spans="1:20" ht="18" customHeight="1" thickBot="1">
      <c r="A21" s="301">
        <v>14</v>
      </c>
      <c r="B21" s="307" t="s">
        <v>142</v>
      </c>
      <c r="C21" s="303"/>
      <c r="D21" s="303"/>
      <c r="E21" s="305"/>
      <c r="F21" s="308"/>
      <c r="G21" s="303"/>
      <c r="H21" s="303"/>
      <c r="I21" s="308"/>
      <c r="J21" s="308"/>
      <c r="K21" s="308"/>
      <c r="L21" s="308"/>
      <c r="M21" s="309"/>
      <c r="N21" s="304"/>
      <c r="O21" s="304"/>
      <c r="P21" s="304"/>
      <c r="Q21" s="305"/>
      <c r="R21" s="309"/>
      <c r="S21" s="305"/>
      <c r="T21" s="288"/>
    </row>
    <row r="22" spans="1:20" ht="18" customHeight="1" thickBot="1">
      <c r="A22" s="301">
        <v>15</v>
      </c>
      <c r="B22" s="307" t="s">
        <v>143</v>
      </c>
      <c r="C22" s="303">
        <v>6</v>
      </c>
      <c r="D22" s="303"/>
      <c r="E22" s="305"/>
      <c r="F22" s="308">
        <v>6</v>
      </c>
      <c r="G22" s="303"/>
      <c r="H22" s="303"/>
      <c r="I22" s="308"/>
      <c r="J22" s="308"/>
      <c r="K22" s="308"/>
      <c r="L22" s="308"/>
      <c r="M22" s="309"/>
      <c r="N22" s="304"/>
      <c r="O22" s="304"/>
      <c r="P22" s="304"/>
      <c r="Q22" s="305"/>
      <c r="R22" s="309"/>
      <c r="S22" s="305"/>
      <c r="T22" s="288"/>
    </row>
    <row r="23" spans="1:20" ht="18" customHeight="1" thickBot="1">
      <c r="A23" s="301">
        <v>16</v>
      </c>
      <c r="B23" s="307" t="s">
        <v>144</v>
      </c>
      <c r="C23" s="303"/>
      <c r="D23" s="303"/>
      <c r="E23" s="305"/>
      <c r="F23" s="308"/>
      <c r="G23" s="303"/>
      <c r="H23" s="303"/>
      <c r="I23" s="308"/>
      <c r="J23" s="308"/>
      <c r="K23" s="308"/>
      <c r="L23" s="308"/>
      <c r="M23" s="309"/>
      <c r="N23" s="304"/>
      <c r="O23" s="304"/>
      <c r="P23" s="304"/>
      <c r="Q23" s="305"/>
      <c r="R23" s="309"/>
      <c r="S23" s="305"/>
      <c r="T23" s="288"/>
    </row>
    <row r="24" spans="1:20" ht="18" customHeight="1" thickBot="1">
      <c r="A24" s="301">
        <v>17</v>
      </c>
      <c r="B24" s="307" t="s">
        <v>145</v>
      </c>
      <c r="C24" s="303"/>
      <c r="D24" s="303"/>
      <c r="E24" s="305"/>
      <c r="F24" s="308"/>
      <c r="G24" s="303"/>
      <c r="H24" s="303"/>
      <c r="I24" s="308"/>
      <c r="J24" s="308"/>
      <c r="K24" s="308"/>
      <c r="L24" s="308"/>
      <c r="M24" s="309"/>
      <c r="N24" s="304"/>
      <c r="O24" s="304"/>
      <c r="P24" s="304"/>
      <c r="Q24" s="305"/>
      <c r="R24" s="309"/>
      <c r="S24" s="305"/>
      <c r="T24" s="288"/>
    </row>
    <row r="25" spans="1:20" ht="18" customHeight="1" thickBot="1">
      <c r="A25" s="301">
        <v>18</v>
      </c>
      <c r="B25" s="307" t="s">
        <v>146</v>
      </c>
      <c r="C25" s="303"/>
      <c r="D25" s="303"/>
      <c r="E25" s="305"/>
      <c r="F25" s="308"/>
      <c r="G25" s="303"/>
      <c r="H25" s="303"/>
      <c r="I25" s="308"/>
      <c r="J25" s="308"/>
      <c r="K25" s="308"/>
      <c r="L25" s="308"/>
      <c r="M25" s="309"/>
      <c r="N25" s="304"/>
      <c r="O25" s="304"/>
      <c r="P25" s="304"/>
      <c r="Q25" s="305"/>
      <c r="R25" s="309"/>
      <c r="S25" s="305"/>
      <c r="T25" s="288"/>
    </row>
    <row r="26" spans="1:20" ht="18" customHeight="1" thickBot="1">
      <c r="A26" s="301">
        <v>19</v>
      </c>
      <c r="B26" s="307" t="s">
        <v>147</v>
      </c>
      <c r="C26" s="310"/>
      <c r="D26" s="310"/>
      <c r="E26" s="311"/>
      <c r="F26" s="311"/>
      <c r="G26" s="310"/>
      <c r="H26" s="311"/>
      <c r="I26" s="311"/>
      <c r="J26" s="311"/>
      <c r="K26" s="311"/>
      <c r="L26" s="311"/>
      <c r="M26" s="311"/>
      <c r="N26" s="311"/>
      <c r="O26" s="311"/>
      <c r="P26" s="311"/>
      <c r="Q26" s="305"/>
      <c r="R26" s="311"/>
      <c r="S26" s="311"/>
      <c r="T26" s="288"/>
    </row>
    <row r="27" spans="1:20" ht="18" customHeight="1" thickBot="1">
      <c r="A27" s="301">
        <v>20</v>
      </c>
      <c r="B27" s="307" t="s">
        <v>148</v>
      </c>
      <c r="C27" s="308"/>
      <c r="D27" s="308"/>
      <c r="E27" s="305"/>
      <c r="F27" s="308"/>
      <c r="G27" s="308"/>
      <c r="H27" s="303"/>
      <c r="I27" s="308"/>
      <c r="J27" s="308"/>
      <c r="K27" s="308"/>
      <c r="L27" s="308"/>
      <c r="M27" s="309"/>
      <c r="N27" s="304"/>
      <c r="O27" s="304"/>
      <c r="P27" s="304"/>
      <c r="Q27" s="305"/>
      <c r="R27" s="309"/>
      <c r="S27" s="309"/>
      <c r="T27" s="288"/>
    </row>
    <row r="28" spans="1:20" ht="18" customHeight="1" thickBot="1">
      <c r="A28" s="301">
        <v>21</v>
      </c>
      <c r="B28" s="307" t="s">
        <v>149</v>
      </c>
      <c r="C28" s="308"/>
      <c r="D28" s="308"/>
      <c r="E28" s="305"/>
      <c r="F28" s="308"/>
      <c r="G28" s="308"/>
      <c r="H28" s="303"/>
      <c r="I28" s="308"/>
      <c r="J28" s="308"/>
      <c r="K28" s="308"/>
      <c r="L28" s="308"/>
      <c r="M28" s="309"/>
      <c r="N28" s="304"/>
      <c r="O28" s="304"/>
      <c r="P28" s="304"/>
      <c r="Q28" s="305"/>
      <c r="R28" s="309"/>
      <c r="S28" s="309"/>
      <c r="T28" s="288"/>
    </row>
    <row r="29" spans="1:20" ht="18" customHeight="1" thickBot="1">
      <c r="A29" s="301">
        <v>22</v>
      </c>
      <c r="B29" s="307" t="s">
        <v>150</v>
      </c>
      <c r="C29" s="308"/>
      <c r="D29" s="308"/>
      <c r="E29" s="305"/>
      <c r="F29" s="308"/>
      <c r="G29" s="308"/>
      <c r="H29" s="303"/>
      <c r="I29" s="308"/>
      <c r="J29" s="308"/>
      <c r="K29" s="308"/>
      <c r="L29" s="308"/>
      <c r="M29" s="309"/>
      <c r="N29" s="304"/>
      <c r="O29" s="304"/>
      <c r="P29" s="304"/>
      <c r="Q29" s="305"/>
      <c r="R29" s="309"/>
      <c r="S29" s="309"/>
      <c r="T29" s="288"/>
    </row>
    <row r="30" spans="1:20" ht="18" customHeight="1" thickBot="1">
      <c r="A30" s="301">
        <v>23</v>
      </c>
      <c r="B30" s="307" t="s">
        <v>160</v>
      </c>
      <c r="C30" s="308"/>
      <c r="D30" s="308"/>
      <c r="E30" s="305"/>
      <c r="F30" s="308"/>
      <c r="G30" s="308"/>
      <c r="H30" s="303"/>
      <c r="I30" s="308"/>
      <c r="J30" s="308"/>
      <c r="K30" s="308"/>
      <c r="L30" s="308"/>
      <c r="M30" s="309"/>
      <c r="N30" s="304"/>
      <c r="O30" s="304"/>
      <c r="P30" s="304"/>
      <c r="Q30" s="305"/>
      <c r="R30" s="309"/>
      <c r="S30" s="309"/>
      <c r="T30" s="288"/>
    </row>
    <row r="31" spans="1:20" ht="18" customHeight="1" thickBot="1">
      <c r="A31" s="301">
        <v>24</v>
      </c>
      <c r="B31" s="312" t="s">
        <v>161</v>
      </c>
      <c r="C31" s="313"/>
      <c r="D31" s="313"/>
      <c r="E31" s="305"/>
      <c r="F31" s="308"/>
      <c r="G31" s="308"/>
      <c r="H31" s="303"/>
      <c r="I31" s="308"/>
      <c r="J31" s="308"/>
      <c r="K31" s="308"/>
      <c r="L31" s="308"/>
      <c r="M31" s="309"/>
      <c r="N31" s="304"/>
      <c r="O31" s="304"/>
      <c r="P31" s="304"/>
      <c r="Q31" s="305"/>
      <c r="R31" s="309"/>
      <c r="S31" s="309"/>
      <c r="T31" s="289"/>
    </row>
    <row r="32" spans="1:20" ht="18" customHeight="1" thickBot="1">
      <c r="A32" s="301">
        <v>25</v>
      </c>
      <c r="B32" s="312" t="s">
        <v>151</v>
      </c>
      <c r="C32" s="308"/>
      <c r="D32" s="308"/>
      <c r="E32" s="305"/>
      <c r="F32" s="308"/>
      <c r="G32" s="308"/>
      <c r="H32" s="303"/>
      <c r="I32" s="308"/>
      <c r="J32" s="308"/>
      <c r="K32" s="308"/>
      <c r="L32" s="308"/>
      <c r="M32" s="309"/>
      <c r="N32" s="304"/>
      <c r="O32" s="304"/>
      <c r="P32" s="304"/>
      <c r="Q32" s="305"/>
      <c r="R32" s="309"/>
      <c r="S32" s="309"/>
      <c r="T32" s="288"/>
    </row>
    <row r="33" spans="1:20" ht="18" customHeight="1" thickBot="1">
      <c r="A33" s="301">
        <v>26</v>
      </c>
      <c r="B33" s="312" t="s">
        <v>152</v>
      </c>
      <c r="C33" s="308"/>
      <c r="D33" s="308"/>
      <c r="E33" s="305"/>
      <c r="F33" s="308"/>
      <c r="G33" s="308"/>
      <c r="H33" s="303"/>
      <c r="I33" s="308"/>
      <c r="J33" s="308"/>
      <c r="K33" s="308"/>
      <c r="L33" s="308"/>
      <c r="M33" s="309"/>
      <c r="N33" s="304"/>
      <c r="O33" s="304"/>
      <c r="P33" s="304"/>
      <c r="Q33" s="305"/>
      <c r="R33" s="309"/>
      <c r="S33" s="309"/>
      <c r="T33" s="288"/>
    </row>
    <row r="34" spans="1:20" ht="18" customHeight="1" thickBot="1">
      <c r="A34" s="301">
        <v>27</v>
      </c>
      <c r="B34" s="312" t="s">
        <v>153</v>
      </c>
      <c r="C34" s="310"/>
      <c r="D34" s="310"/>
      <c r="E34" s="311"/>
      <c r="F34" s="311"/>
      <c r="G34" s="310"/>
      <c r="H34" s="311"/>
      <c r="I34" s="311"/>
      <c r="J34" s="311"/>
      <c r="K34" s="311"/>
      <c r="L34" s="311"/>
      <c r="M34" s="311"/>
      <c r="N34" s="311"/>
      <c r="O34" s="311"/>
      <c r="P34" s="311"/>
      <c r="Q34" s="305"/>
      <c r="R34" s="311"/>
      <c r="S34" s="311"/>
      <c r="T34" s="288"/>
    </row>
    <row r="35" spans="1:20" ht="18" customHeight="1" thickBot="1">
      <c r="A35" s="301">
        <v>28</v>
      </c>
      <c r="B35" s="312" t="s">
        <v>154</v>
      </c>
      <c r="C35" s="308"/>
      <c r="D35" s="308"/>
      <c r="E35" s="305"/>
      <c r="F35" s="308"/>
      <c r="G35" s="308"/>
      <c r="H35" s="303"/>
      <c r="I35" s="308"/>
      <c r="J35" s="308"/>
      <c r="K35" s="308"/>
      <c r="L35" s="308"/>
      <c r="M35" s="309"/>
      <c r="N35" s="304"/>
      <c r="O35" s="304"/>
      <c r="P35" s="304"/>
      <c r="Q35" s="305"/>
      <c r="R35" s="309"/>
      <c r="S35" s="309"/>
      <c r="T35" s="288"/>
    </row>
    <row r="36" spans="1:20" ht="18" customHeight="1" thickBot="1">
      <c r="A36" s="301">
        <v>29</v>
      </c>
      <c r="B36" s="312" t="s">
        <v>155</v>
      </c>
      <c r="C36" s="308"/>
      <c r="D36" s="308"/>
      <c r="E36" s="305"/>
      <c r="F36" s="308"/>
      <c r="G36" s="308"/>
      <c r="H36" s="303"/>
      <c r="I36" s="308"/>
      <c r="J36" s="308"/>
      <c r="K36" s="308"/>
      <c r="L36" s="308"/>
      <c r="M36" s="309"/>
      <c r="N36" s="304"/>
      <c r="O36" s="304"/>
      <c r="P36" s="304"/>
      <c r="Q36" s="305"/>
      <c r="R36" s="309"/>
      <c r="S36" s="309"/>
      <c r="T36" s="288"/>
    </row>
    <row r="37" spans="1:20" ht="18" customHeight="1" thickBot="1">
      <c r="A37" s="301">
        <v>30</v>
      </c>
      <c r="B37" s="312" t="s">
        <v>156</v>
      </c>
      <c r="C37" s="308"/>
      <c r="D37" s="308"/>
      <c r="E37" s="305"/>
      <c r="F37" s="308"/>
      <c r="G37" s="308"/>
      <c r="H37" s="303"/>
      <c r="I37" s="308"/>
      <c r="J37" s="308"/>
      <c r="K37" s="308"/>
      <c r="L37" s="308"/>
      <c r="M37" s="309"/>
      <c r="N37" s="304"/>
      <c r="O37" s="304"/>
      <c r="P37" s="304"/>
      <c r="Q37" s="305"/>
      <c r="R37" s="309"/>
      <c r="S37" s="309"/>
      <c r="T37" s="288"/>
    </row>
    <row r="38" spans="1:20" ht="18" customHeight="1" thickBot="1">
      <c r="A38" s="301">
        <v>31</v>
      </c>
      <c r="B38" s="312" t="s">
        <v>157</v>
      </c>
      <c r="C38" s="310">
        <v>1</v>
      </c>
      <c r="D38" s="310"/>
      <c r="E38" s="311"/>
      <c r="F38" s="311">
        <v>1</v>
      </c>
      <c r="G38" s="310"/>
      <c r="H38" s="311"/>
      <c r="I38" s="311">
        <v>1</v>
      </c>
      <c r="J38" s="311"/>
      <c r="K38" s="311"/>
      <c r="L38" s="311"/>
      <c r="M38" s="311"/>
      <c r="N38" s="311"/>
      <c r="O38" s="311"/>
      <c r="P38" s="311">
        <v>20</v>
      </c>
      <c r="Q38" s="305"/>
      <c r="R38" s="311"/>
      <c r="S38" s="311"/>
      <c r="T38" s="288"/>
    </row>
    <row r="39" spans="1:20" ht="18" customHeight="1" thickBot="1">
      <c r="A39" s="301">
        <v>32</v>
      </c>
      <c r="B39" s="307" t="s">
        <v>108</v>
      </c>
      <c r="C39" s="308"/>
      <c r="D39" s="308"/>
      <c r="E39" s="305"/>
      <c r="F39" s="308"/>
      <c r="G39" s="308"/>
      <c r="H39" s="303"/>
      <c r="I39" s="308">
        <v>2</v>
      </c>
      <c r="J39" s="308"/>
      <c r="K39" s="308"/>
      <c r="L39" s="308"/>
      <c r="M39" s="309"/>
      <c r="N39" s="304"/>
      <c r="O39" s="304"/>
      <c r="P39" s="304">
        <v>550</v>
      </c>
      <c r="Q39" s="305"/>
      <c r="R39" s="309"/>
      <c r="S39" s="309"/>
      <c r="T39" s="288"/>
    </row>
    <row r="40" spans="1:20" ht="18" customHeight="1" thickBot="1">
      <c r="A40" s="301">
        <v>33</v>
      </c>
      <c r="B40" s="307" t="s">
        <v>79</v>
      </c>
      <c r="C40" s="308"/>
      <c r="D40" s="308"/>
      <c r="E40" s="305"/>
      <c r="F40" s="308"/>
      <c r="G40" s="308"/>
      <c r="H40" s="303"/>
      <c r="I40" s="308"/>
      <c r="J40" s="308"/>
      <c r="K40" s="308"/>
      <c r="L40" s="308"/>
      <c r="M40" s="309"/>
      <c r="N40" s="304"/>
      <c r="O40" s="304"/>
      <c r="P40" s="304"/>
      <c r="Q40" s="305"/>
      <c r="R40" s="309"/>
      <c r="S40" s="309"/>
      <c r="T40" s="288"/>
    </row>
    <row r="41" spans="1:20" ht="18" customHeight="1" thickBot="1">
      <c r="A41" s="301">
        <v>34</v>
      </c>
      <c r="B41" s="307" t="s">
        <v>109</v>
      </c>
      <c r="C41" s="308">
        <v>4</v>
      </c>
      <c r="D41" s="308"/>
      <c r="E41" s="305"/>
      <c r="F41" s="308">
        <v>1</v>
      </c>
      <c r="G41" s="308">
        <v>3</v>
      </c>
      <c r="H41" s="303">
        <v>60</v>
      </c>
      <c r="I41" s="308"/>
      <c r="J41" s="308"/>
      <c r="K41" s="308">
        <v>3</v>
      </c>
      <c r="L41" s="308"/>
      <c r="M41" s="309"/>
      <c r="N41" s="304"/>
      <c r="O41" s="304">
        <v>60</v>
      </c>
      <c r="P41" s="304">
        <v>10.5</v>
      </c>
      <c r="Q41" s="305"/>
      <c r="R41" s="309">
        <v>3</v>
      </c>
      <c r="S41" s="309"/>
      <c r="T41" s="288"/>
    </row>
    <row r="42" spans="1:20" ht="27" customHeight="1">
      <c r="A42" s="336">
        <v>35</v>
      </c>
      <c r="B42" s="334" t="s">
        <v>107</v>
      </c>
      <c r="C42" s="335">
        <f>SUM(C8:C41)</f>
        <v>39</v>
      </c>
      <c r="D42" s="335">
        <f>SUM(D8:D41)</f>
        <v>0</v>
      </c>
      <c r="E42" s="335">
        <f aca="true" t="shared" si="0" ref="E42:S42">SUM(E8:E41)</f>
        <v>0</v>
      </c>
      <c r="F42" s="335">
        <f t="shared" si="0"/>
        <v>13</v>
      </c>
      <c r="G42" s="335">
        <f t="shared" si="0"/>
        <v>26</v>
      </c>
      <c r="H42" s="335">
        <f t="shared" si="0"/>
        <v>562.8</v>
      </c>
      <c r="I42" s="335">
        <f t="shared" si="0"/>
        <v>16</v>
      </c>
      <c r="J42" s="335">
        <f t="shared" si="0"/>
        <v>4</v>
      </c>
      <c r="K42" s="335">
        <f t="shared" si="0"/>
        <v>22</v>
      </c>
      <c r="L42" s="335">
        <f t="shared" si="0"/>
        <v>0</v>
      </c>
      <c r="M42" s="335">
        <f t="shared" si="0"/>
        <v>1</v>
      </c>
      <c r="N42" s="335">
        <f t="shared" si="0"/>
        <v>0</v>
      </c>
      <c r="O42" s="335">
        <f t="shared" si="0"/>
        <v>532.8</v>
      </c>
      <c r="P42" s="335">
        <f t="shared" si="0"/>
        <v>778.8</v>
      </c>
      <c r="Q42" s="335">
        <f t="shared" si="0"/>
        <v>0</v>
      </c>
      <c r="R42" s="335">
        <f t="shared" si="0"/>
        <v>26</v>
      </c>
      <c r="S42" s="335">
        <f t="shared" si="0"/>
        <v>0</v>
      </c>
      <c r="T42" s="288"/>
    </row>
    <row r="43" spans="1:20" ht="27" customHeight="1">
      <c r="A43" s="336">
        <v>36</v>
      </c>
      <c r="B43" s="334" t="s">
        <v>205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288"/>
    </row>
    <row r="44" spans="1:20" ht="13.5" customHeight="1">
      <c r="A44" s="290"/>
      <c r="B44" s="291"/>
      <c r="C44" s="292"/>
      <c r="D44" s="292"/>
      <c r="E44" s="293"/>
      <c r="F44" s="294"/>
      <c r="G44" s="294"/>
      <c r="H44" s="292"/>
      <c r="I44" s="294"/>
      <c r="J44" s="294"/>
      <c r="K44" s="294"/>
      <c r="L44" s="294"/>
      <c r="M44" s="295"/>
      <c r="N44" s="296"/>
      <c r="O44" s="296"/>
      <c r="P44" s="296"/>
      <c r="Q44" s="295"/>
      <c r="R44" s="295"/>
      <c r="S44" s="295"/>
      <c r="T44" s="288"/>
    </row>
    <row r="45" spans="1:20" ht="19.5" customHeight="1">
      <c r="A45" s="297" t="s">
        <v>228</v>
      </c>
      <c r="B45" s="297"/>
      <c r="D45" s="297"/>
      <c r="E45" s="297"/>
      <c r="F45" s="297"/>
      <c r="G45" s="297"/>
      <c r="H45" s="297"/>
      <c r="I45" s="297"/>
      <c r="J45" s="297" t="s">
        <v>203</v>
      </c>
      <c r="K45" s="297" t="s">
        <v>226</v>
      </c>
      <c r="L45" s="297"/>
      <c r="M45" s="298"/>
      <c r="N45" s="298"/>
      <c r="O45" s="288"/>
      <c r="P45" s="288"/>
      <c r="Q45" s="298"/>
      <c r="R45" s="298"/>
      <c r="S45" s="298"/>
      <c r="T45" s="288"/>
    </row>
    <row r="46" spans="1:14" ht="19.5" customHeight="1">
      <c r="A46" s="297" t="s">
        <v>227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88"/>
      <c r="N46" s="287" t="s">
        <v>220</v>
      </c>
    </row>
    <row r="47" spans="1:20" ht="12.75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</row>
  </sheetData>
  <sheetProtection/>
  <protectedRanges>
    <protectedRange sqref="A3:M4 Q3:S4" name="Диапазон7"/>
    <protectedRange sqref="I10:M11 R10:S11 F10:F11 E10 I15:M15 R15:S15 E15:F15 I17:M17 R17:S17 F17" name="Диапазон2"/>
    <protectedRange sqref="G34 H44 R8 H35:H37 C34:D34 H39:H41 C8:M8 H27:H33 G38 H20:H25 G9:H19 C9:D26 C38:D38 G20:G26" name="Диапазон1"/>
    <protectedRange sqref="I19:M19 Q19:S19 F19" name="Диапазон3"/>
    <protectedRange sqref="H26:P26 S26 F20:F26 H34:P34 R34:S34 I20:M25 R20:R26" name="Диапазон4"/>
    <protectedRange sqref="H38:P38 F38 I35:M37 R35:S38 E35:G37 R28:S33 E28:G33 I28:M33" name="Диапазон5"/>
    <protectedRange sqref="I40:M41 R40:S41 E40:G41" name="Диапазон6"/>
  </protectedRanges>
  <mergeCells count="19">
    <mergeCell ref="D5:D6"/>
    <mergeCell ref="B2:R2"/>
    <mergeCell ref="C1:O1"/>
    <mergeCell ref="A3:E3"/>
    <mergeCell ref="A4:S4"/>
    <mergeCell ref="A5:A6"/>
    <mergeCell ref="B5:B6"/>
    <mergeCell ref="C5:C6"/>
    <mergeCell ref="E5:E6"/>
    <mergeCell ref="F5:F6"/>
    <mergeCell ref="G5:H5"/>
    <mergeCell ref="P5:P6"/>
    <mergeCell ref="Q5:S5"/>
    <mergeCell ref="I5:J5"/>
    <mergeCell ref="K5:K6"/>
    <mergeCell ref="L5:L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3"/>
  <sheetViews>
    <sheetView tabSelected="1" zoomScale="70" zoomScaleNormal="70" zoomScalePageLayoutView="0" workbookViewId="0" topLeftCell="A1">
      <selection activeCell="M13" sqref="M13"/>
    </sheetView>
  </sheetViews>
  <sheetFormatPr defaultColWidth="9.140625" defaultRowHeight="12.75"/>
  <cols>
    <col min="1" max="2" width="0.71875" style="0" customWidth="1"/>
    <col min="3" max="3" width="6.7109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</cols>
  <sheetData>
    <row r="1" spans="5:8" ht="18.75" customHeight="1" thickBot="1">
      <c r="E1" s="527" t="s">
        <v>216</v>
      </c>
      <c r="F1" s="527"/>
      <c r="G1" s="527"/>
      <c r="H1" s="527"/>
    </row>
    <row r="2" spans="5:8" ht="21.75" customHeight="1">
      <c r="E2" s="529" t="s">
        <v>32</v>
      </c>
      <c r="F2" s="529"/>
      <c r="G2" s="529"/>
      <c r="H2" s="529"/>
    </row>
    <row r="3" spans="4:11" ht="15.75">
      <c r="D3" s="102" t="s">
        <v>80</v>
      </c>
      <c r="E3" s="102"/>
      <c r="F3" s="102"/>
      <c r="G3" s="102"/>
      <c r="H3" s="102"/>
      <c r="I3" s="102"/>
      <c r="J3" s="102"/>
      <c r="K3" s="101"/>
    </row>
    <row r="4" spans="4:11" ht="30" customHeight="1">
      <c r="D4" s="102"/>
      <c r="E4" s="386" t="s">
        <v>159</v>
      </c>
      <c r="F4" s="386"/>
      <c r="G4" s="386"/>
      <c r="H4" s="386"/>
      <c r="I4" s="386"/>
      <c r="J4" s="102"/>
      <c r="K4" s="101"/>
    </row>
    <row r="5" spans="4:11" ht="13.5" thickBot="1">
      <c r="D5" s="12"/>
      <c r="E5" s="12"/>
      <c r="F5" s="12"/>
      <c r="G5" s="12"/>
      <c r="H5" s="12"/>
      <c r="I5" s="12"/>
      <c r="J5" s="12"/>
      <c r="K5" s="12"/>
    </row>
    <row r="6" spans="3:11" ht="76.5" customHeight="1" thickBot="1">
      <c r="C6" s="559"/>
      <c r="D6" s="560" t="s">
        <v>81</v>
      </c>
      <c r="E6" s="561" t="s">
        <v>59</v>
      </c>
      <c r="F6" s="175" t="s">
        <v>82</v>
      </c>
      <c r="G6" s="562" t="s">
        <v>83</v>
      </c>
      <c r="H6" s="168" t="s">
        <v>84</v>
      </c>
      <c r="I6" s="168" t="s">
        <v>85</v>
      </c>
      <c r="J6" s="168" t="s">
        <v>86</v>
      </c>
      <c r="K6" s="168" t="s">
        <v>87</v>
      </c>
    </row>
    <row r="7" spans="3:11" ht="28.5" customHeight="1" thickBot="1">
      <c r="C7" s="559"/>
      <c r="D7" s="560"/>
      <c r="E7" s="561"/>
      <c r="F7" s="103" t="s">
        <v>73</v>
      </c>
      <c r="G7" s="562"/>
      <c r="H7" s="171" t="s">
        <v>73</v>
      </c>
      <c r="I7" s="171" t="s">
        <v>73</v>
      </c>
      <c r="J7" s="171" t="s">
        <v>73</v>
      </c>
      <c r="K7" s="103" t="s">
        <v>73</v>
      </c>
    </row>
    <row r="8" spans="3:11" ht="13.5" thickBot="1">
      <c r="C8" s="58"/>
      <c r="D8" s="129" t="s">
        <v>11</v>
      </c>
      <c r="E8" s="104" t="s">
        <v>12</v>
      </c>
      <c r="F8" s="105">
        <v>1</v>
      </c>
      <c r="G8" s="105">
        <v>2</v>
      </c>
      <c r="H8" s="105">
        <v>3</v>
      </c>
      <c r="I8" s="105">
        <v>4</v>
      </c>
      <c r="J8" s="105">
        <v>5</v>
      </c>
      <c r="K8" s="105">
        <v>6</v>
      </c>
    </row>
    <row r="9" spans="4:11" ht="32.25" customHeight="1" thickBot="1">
      <c r="D9" s="134" t="s">
        <v>110</v>
      </c>
      <c r="E9" s="106">
        <v>1</v>
      </c>
      <c r="F9" s="107">
        <v>8</v>
      </c>
      <c r="G9" s="107"/>
      <c r="H9" s="107"/>
      <c r="I9" s="107"/>
      <c r="J9" s="107"/>
      <c r="K9" s="107"/>
    </row>
    <row r="10" spans="4:11" ht="30" customHeight="1">
      <c r="D10" s="133" t="s">
        <v>88</v>
      </c>
      <c r="E10" s="264">
        <v>2</v>
      </c>
      <c r="F10" s="108">
        <v>20</v>
      </c>
      <c r="G10" s="108">
        <v>9</v>
      </c>
      <c r="H10" s="108"/>
      <c r="I10" s="108"/>
      <c r="J10" s="108">
        <v>5</v>
      </c>
      <c r="K10" s="108">
        <v>1</v>
      </c>
    </row>
    <row r="11" spans="4:11" ht="28.5" customHeight="1">
      <c r="D11" s="130" t="s">
        <v>89</v>
      </c>
      <c r="E11" s="266">
        <v>3</v>
      </c>
      <c r="F11" s="108">
        <v>3</v>
      </c>
      <c r="G11" s="108">
        <v>6</v>
      </c>
      <c r="H11" s="108"/>
      <c r="I11" s="108"/>
      <c r="J11" s="108">
        <v>4</v>
      </c>
      <c r="K11" s="108"/>
    </row>
    <row r="12" spans="4:11" ht="55.5" customHeight="1">
      <c r="D12" s="128" t="s">
        <v>90</v>
      </c>
      <c r="E12" s="265">
        <v>4</v>
      </c>
      <c r="F12" s="108">
        <v>46</v>
      </c>
      <c r="G12" s="108"/>
      <c r="H12" s="108"/>
      <c r="I12" s="108"/>
      <c r="J12" s="108"/>
      <c r="K12" s="108"/>
    </row>
    <row r="13" spans="4:11" ht="46.5" customHeight="1">
      <c r="D13" s="128" t="s">
        <v>112</v>
      </c>
      <c r="E13" s="264">
        <v>5</v>
      </c>
      <c r="F13" s="108">
        <v>2</v>
      </c>
      <c r="G13" s="108">
        <v>1</v>
      </c>
      <c r="H13" s="108"/>
      <c r="I13" s="108"/>
      <c r="J13" s="108"/>
      <c r="K13" s="108"/>
    </row>
    <row r="14" spans="4:11" ht="41.25" customHeight="1">
      <c r="D14" s="128" t="s">
        <v>113</v>
      </c>
      <c r="E14" s="266">
        <v>6</v>
      </c>
      <c r="F14" s="108">
        <v>21</v>
      </c>
      <c r="G14" s="108"/>
      <c r="H14" s="108"/>
      <c r="I14" s="108"/>
      <c r="J14" s="108"/>
      <c r="K14" s="108"/>
    </row>
    <row r="15" spans="4:11" ht="40.5" customHeight="1">
      <c r="D15" s="128" t="s">
        <v>114</v>
      </c>
      <c r="E15" s="265">
        <v>7</v>
      </c>
      <c r="F15" s="108"/>
      <c r="G15" s="108"/>
      <c r="H15" s="108"/>
      <c r="I15" s="108"/>
      <c r="J15" s="108"/>
      <c r="K15" s="108"/>
    </row>
    <row r="16" spans="4:11" ht="40.5" customHeight="1">
      <c r="D16" s="128" t="s">
        <v>158</v>
      </c>
      <c r="E16" s="264">
        <v>8</v>
      </c>
      <c r="F16" s="108"/>
      <c r="G16" s="108"/>
      <c r="H16" s="108"/>
      <c r="I16" s="108"/>
      <c r="J16" s="108"/>
      <c r="K16" s="108"/>
    </row>
    <row r="17" spans="4:11" ht="41.25" customHeight="1">
      <c r="D17" s="128" t="s">
        <v>115</v>
      </c>
      <c r="E17" s="266">
        <v>9</v>
      </c>
      <c r="F17" s="108"/>
      <c r="G17" s="108">
        <v>1</v>
      </c>
      <c r="H17" s="108"/>
      <c r="I17" s="108"/>
      <c r="J17" s="108"/>
      <c r="K17" s="108"/>
    </row>
    <row r="18" spans="4:11" ht="40.5" customHeight="1">
      <c r="D18" s="132" t="s">
        <v>111</v>
      </c>
      <c r="E18" s="265">
        <v>10</v>
      </c>
      <c r="F18" s="108">
        <v>3</v>
      </c>
      <c r="G18" s="108"/>
      <c r="H18" s="108"/>
      <c r="I18" s="108"/>
      <c r="J18" s="108"/>
      <c r="K18" s="108"/>
    </row>
    <row r="19" spans="4:11" ht="47.25" customHeight="1">
      <c r="D19" s="128" t="s">
        <v>91</v>
      </c>
      <c r="E19" s="264">
        <v>11</v>
      </c>
      <c r="F19" s="108"/>
      <c r="G19" s="108">
        <v>2</v>
      </c>
      <c r="H19" s="108"/>
      <c r="I19" s="108"/>
      <c r="J19" s="108">
        <v>1</v>
      </c>
      <c r="K19" s="108"/>
    </row>
    <row r="20" spans="4:11" ht="42" customHeight="1">
      <c r="D20" s="128" t="s">
        <v>92</v>
      </c>
      <c r="E20" s="266">
        <v>12</v>
      </c>
      <c r="F20" s="108"/>
      <c r="G20" s="108"/>
      <c r="H20" s="108"/>
      <c r="I20" s="108"/>
      <c r="J20" s="108"/>
      <c r="K20" s="108"/>
    </row>
    <row r="21" spans="4:11" ht="20.25" customHeight="1" thickBot="1">
      <c r="D21" s="131" t="s">
        <v>93</v>
      </c>
      <c r="E21" s="267">
        <v>13</v>
      </c>
      <c r="F21" s="109"/>
      <c r="G21" s="109"/>
      <c r="H21" s="109"/>
      <c r="I21" s="109"/>
      <c r="J21" s="109"/>
      <c r="K21" s="109"/>
    </row>
    <row r="22" spans="4:11" s="110" customFormat="1" ht="15.75" customHeight="1" thickBot="1">
      <c r="D22" s="268" t="s">
        <v>94</v>
      </c>
      <c r="E22" s="270">
        <v>14</v>
      </c>
      <c r="F22" s="269">
        <f aca="true" t="shared" si="0" ref="F22:K22">SUM(F9:F21)</f>
        <v>103</v>
      </c>
      <c r="G22" s="111">
        <f t="shared" si="0"/>
        <v>19</v>
      </c>
      <c r="H22" s="111">
        <f t="shared" si="0"/>
        <v>0</v>
      </c>
      <c r="I22" s="111">
        <f t="shared" si="0"/>
        <v>0</v>
      </c>
      <c r="J22" s="111">
        <f t="shared" si="0"/>
        <v>10</v>
      </c>
      <c r="K22" s="111">
        <f t="shared" si="0"/>
        <v>1</v>
      </c>
    </row>
    <row r="23" spans="4:11" ht="12.75">
      <c r="D23" s="558"/>
      <c r="E23" s="558"/>
      <c r="F23" s="112"/>
      <c r="G23" s="112"/>
      <c r="H23" s="112"/>
      <c r="I23" s="112"/>
      <c r="J23" s="112"/>
      <c r="K23" s="112"/>
    </row>
  </sheetData>
  <sheetProtection/>
  <mergeCells count="8">
    <mergeCell ref="D23:E23"/>
    <mergeCell ref="E1:H1"/>
    <mergeCell ref="E2:H2"/>
    <mergeCell ref="E4:I4"/>
    <mergeCell ref="C6:C7"/>
    <mergeCell ref="D6:D7"/>
    <mergeCell ref="E6:E7"/>
    <mergeCell ref="G6:G7"/>
  </mergeCells>
  <printOptions/>
  <pageMargins left="0.1968503937007874" right="0.15748031496062992" top="0.31496062992125984" bottom="0.2362204724409449" header="0.5118110236220472" footer="0.5118110236220472"/>
  <pageSetup firstPageNumber="48" useFirstPageNumber="1" fitToHeight="2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="75" zoomScaleNormal="75" zoomScalePageLayoutView="0" workbookViewId="0" topLeftCell="A1">
      <selection activeCell="E35" sqref="E35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1" max="11" width="20.140625" style="0" customWidth="1"/>
    <col min="12" max="12" width="22.8515625" style="0" customWidth="1"/>
    <col min="13" max="13" width="22.28125" style="0" customWidth="1"/>
  </cols>
  <sheetData>
    <row r="1" spans="7:8" ht="21.75" customHeight="1" thickBot="1">
      <c r="G1" s="527" t="s">
        <v>217</v>
      </c>
      <c r="H1" s="527"/>
    </row>
    <row r="2" spans="3:10" ht="18" customHeight="1">
      <c r="C2" s="563" t="s">
        <v>209</v>
      </c>
      <c r="D2" s="563"/>
      <c r="E2" s="563"/>
      <c r="F2" s="563"/>
      <c r="G2" s="529"/>
      <c r="H2" s="529"/>
      <c r="J2" s="100"/>
    </row>
    <row r="3" spans="3:10" ht="18" customHeight="1">
      <c r="C3" s="102"/>
      <c r="D3" s="102"/>
      <c r="E3" s="102"/>
      <c r="F3" s="113"/>
      <c r="G3" s="113"/>
      <c r="H3" s="113"/>
      <c r="I3" s="12"/>
      <c r="J3" s="12"/>
    </row>
    <row r="4" spans="3:10" ht="90" customHeight="1">
      <c r="C4" s="113"/>
      <c r="D4" s="564" t="s">
        <v>95</v>
      </c>
      <c r="E4" s="564"/>
      <c r="F4" s="564"/>
      <c r="G4" s="564"/>
      <c r="H4" s="564"/>
      <c r="I4" s="564"/>
      <c r="J4" s="12"/>
    </row>
    <row r="5" spans="3:10" ht="13.5" thickBot="1">
      <c r="C5" s="12"/>
      <c r="D5" s="12"/>
      <c r="E5" s="12"/>
      <c r="F5" s="12"/>
      <c r="G5" s="12"/>
      <c r="H5" s="12"/>
      <c r="I5" s="12"/>
      <c r="J5" s="12"/>
    </row>
    <row r="6" spans="2:13" ht="117" customHeight="1" thickBot="1">
      <c r="B6" s="559"/>
      <c r="C6" s="569" t="s">
        <v>96</v>
      </c>
      <c r="D6" s="569"/>
      <c r="E6" s="567" t="s">
        <v>59</v>
      </c>
      <c r="F6" s="170" t="s">
        <v>97</v>
      </c>
      <c r="G6" s="565" t="s">
        <v>98</v>
      </c>
      <c r="H6" s="174" t="s">
        <v>99</v>
      </c>
      <c r="I6" s="174" t="s">
        <v>100</v>
      </c>
      <c r="J6" s="169" t="s">
        <v>101</v>
      </c>
      <c r="K6" s="172" t="s">
        <v>102</v>
      </c>
      <c r="L6" s="218" t="s">
        <v>103</v>
      </c>
      <c r="M6" s="218" t="s">
        <v>104</v>
      </c>
    </row>
    <row r="7" spans="2:13" ht="39" customHeight="1" thickBot="1">
      <c r="B7" s="559"/>
      <c r="C7" s="569"/>
      <c r="D7" s="569"/>
      <c r="E7" s="567"/>
      <c r="F7" s="114" t="s">
        <v>73</v>
      </c>
      <c r="G7" s="565"/>
      <c r="H7" s="173" t="s">
        <v>73</v>
      </c>
      <c r="I7" s="173" t="s">
        <v>73</v>
      </c>
      <c r="J7" s="227" t="s">
        <v>73</v>
      </c>
      <c r="K7" s="223" t="s">
        <v>73</v>
      </c>
      <c r="L7" s="219" t="s">
        <v>73</v>
      </c>
      <c r="M7" s="219" t="s">
        <v>73</v>
      </c>
    </row>
    <row r="8" spans="3:13" ht="13.5" thickBot="1">
      <c r="C8" s="566" t="s">
        <v>11</v>
      </c>
      <c r="D8" s="566"/>
      <c r="E8" s="115" t="s">
        <v>12</v>
      </c>
      <c r="F8" s="116">
        <v>1</v>
      </c>
      <c r="G8" s="116">
        <v>2</v>
      </c>
      <c r="H8" s="116">
        <v>3</v>
      </c>
      <c r="I8" s="116">
        <v>4</v>
      </c>
      <c r="J8" s="116">
        <v>5</v>
      </c>
      <c r="K8" s="116">
        <v>6</v>
      </c>
      <c r="L8" s="116">
        <v>7</v>
      </c>
      <c r="M8" s="116">
        <v>8</v>
      </c>
    </row>
    <row r="9" spans="3:13" ht="24" customHeight="1" thickBot="1">
      <c r="C9" s="568" t="s">
        <v>105</v>
      </c>
      <c r="D9" s="117" t="s">
        <v>7</v>
      </c>
      <c r="E9" s="118">
        <v>1</v>
      </c>
      <c r="F9" s="119">
        <v>1</v>
      </c>
      <c r="G9" s="119">
        <v>1</v>
      </c>
      <c r="H9" s="119"/>
      <c r="I9" s="119"/>
      <c r="J9" s="228"/>
      <c r="K9" s="224"/>
      <c r="L9" s="220"/>
      <c r="M9" s="220"/>
    </row>
    <row r="10" spans="3:13" ht="17.25" customHeight="1" thickBot="1">
      <c r="C10" s="568"/>
      <c r="D10" s="120" t="s">
        <v>8</v>
      </c>
      <c r="E10" s="121">
        <v>2</v>
      </c>
      <c r="F10" s="108"/>
      <c r="G10" s="108"/>
      <c r="H10" s="108"/>
      <c r="I10" s="108"/>
      <c r="J10" s="229"/>
      <c r="K10" s="225"/>
      <c r="L10" s="221"/>
      <c r="M10" s="222">
        <v>2</v>
      </c>
    </row>
    <row r="11" spans="3:13" ht="20.25" customHeight="1" thickBot="1">
      <c r="C11" s="568"/>
      <c r="D11" s="123" t="s">
        <v>9</v>
      </c>
      <c r="E11" s="124">
        <v>3</v>
      </c>
      <c r="F11" s="109"/>
      <c r="G11" s="109"/>
      <c r="H11" s="109"/>
      <c r="I11" s="109"/>
      <c r="J11" s="230"/>
      <c r="K11" s="226"/>
      <c r="L11" s="273"/>
      <c r="M11" s="274">
        <v>1</v>
      </c>
    </row>
    <row r="12" spans="3:12" ht="23.25" customHeight="1">
      <c r="C12" s="571" t="s">
        <v>106</v>
      </c>
      <c r="D12" s="126" t="s">
        <v>7</v>
      </c>
      <c r="E12" s="232">
        <v>4</v>
      </c>
      <c r="F12" s="239"/>
      <c r="G12" s="240"/>
      <c r="H12" s="240"/>
      <c r="I12" s="240"/>
      <c r="J12" s="241"/>
      <c r="K12" s="242"/>
      <c r="L12" s="243"/>
    </row>
    <row r="13" spans="3:12" ht="21" customHeight="1">
      <c r="C13" s="571"/>
      <c r="D13" s="120" t="s">
        <v>8</v>
      </c>
      <c r="E13" s="233">
        <v>5</v>
      </c>
      <c r="F13" s="244"/>
      <c r="G13" s="108"/>
      <c r="H13" s="108"/>
      <c r="I13" s="108"/>
      <c r="J13" s="229"/>
      <c r="K13" s="122"/>
      <c r="L13" s="245"/>
    </row>
    <row r="14" spans="3:12" ht="26.25" customHeight="1" thickBot="1">
      <c r="C14" s="571"/>
      <c r="D14" s="123" t="s">
        <v>9</v>
      </c>
      <c r="E14" s="234">
        <v>6</v>
      </c>
      <c r="F14" s="246"/>
      <c r="G14" s="109"/>
      <c r="H14" s="109"/>
      <c r="I14" s="109"/>
      <c r="J14" s="230"/>
      <c r="K14" s="125"/>
      <c r="L14" s="247"/>
    </row>
    <row r="15" spans="3:12" ht="13.5" thickBot="1">
      <c r="C15" s="572" t="s">
        <v>94</v>
      </c>
      <c r="D15" s="117" t="s">
        <v>7</v>
      </c>
      <c r="E15" s="235">
        <v>7</v>
      </c>
      <c r="F15" s="248">
        <f aca="true" t="shared" si="0" ref="F15:L17">F9+F12</f>
        <v>1</v>
      </c>
      <c r="G15" s="249">
        <f t="shared" si="0"/>
        <v>1</v>
      </c>
      <c r="H15" s="249">
        <f t="shared" si="0"/>
        <v>0</v>
      </c>
      <c r="I15" s="249">
        <f t="shared" si="0"/>
        <v>0</v>
      </c>
      <c r="J15" s="250">
        <f t="shared" si="0"/>
        <v>0</v>
      </c>
      <c r="K15" s="251">
        <f t="shared" si="0"/>
        <v>0</v>
      </c>
      <c r="L15" s="252">
        <f t="shared" si="0"/>
        <v>0</v>
      </c>
    </row>
    <row r="16" spans="3:12" ht="13.5" thickBot="1">
      <c r="C16" s="572"/>
      <c r="D16" s="120" t="s">
        <v>8</v>
      </c>
      <c r="E16" s="233">
        <v>8</v>
      </c>
      <c r="F16" s="253">
        <f t="shared" si="0"/>
        <v>0</v>
      </c>
      <c r="G16" s="237">
        <f t="shared" si="0"/>
        <v>0</v>
      </c>
      <c r="H16" s="237">
        <f t="shared" si="0"/>
        <v>0</v>
      </c>
      <c r="I16" s="237">
        <f t="shared" si="0"/>
        <v>0</v>
      </c>
      <c r="J16" s="238">
        <f t="shared" si="0"/>
        <v>0</v>
      </c>
      <c r="K16" s="236">
        <f t="shared" si="0"/>
        <v>0</v>
      </c>
      <c r="L16" s="254">
        <f t="shared" si="0"/>
        <v>0</v>
      </c>
    </row>
    <row r="17" spans="3:12" ht="13.5" thickBot="1">
      <c r="C17" s="572"/>
      <c r="D17" s="123" t="s">
        <v>9</v>
      </c>
      <c r="E17" s="234">
        <v>9</v>
      </c>
      <c r="F17" s="255">
        <f t="shared" si="0"/>
        <v>0</v>
      </c>
      <c r="G17" s="256">
        <f t="shared" si="0"/>
        <v>0</v>
      </c>
      <c r="H17" s="256">
        <f t="shared" si="0"/>
        <v>0</v>
      </c>
      <c r="I17" s="256">
        <f t="shared" si="0"/>
        <v>0</v>
      </c>
      <c r="J17" s="257">
        <f t="shared" si="0"/>
        <v>0</v>
      </c>
      <c r="K17" s="258">
        <f t="shared" si="0"/>
        <v>0</v>
      </c>
      <c r="L17" s="259">
        <f t="shared" si="0"/>
        <v>0</v>
      </c>
    </row>
    <row r="18" spans="3:12" ht="13.5" thickBot="1">
      <c r="C18" s="570" t="s">
        <v>107</v>
      </c>
      <c r="D18" s="570"/>
      <c r="E18" s="314">
        <v>10</v>
      </c>
      <c r="F18" s="315">
        <f aca="true" t="shared" si="1" ref="F18:L18">SUM(F15:F17)</f>
        <v>1</v>
      </c>
      <c r="G18" s="316">
        <f t="shared" si="1"/>
        <v>1</v>
      </c>
      <c r="H18" s="316">
        <f t="shared" si="1"/>
        <v>0</v>
      </c>
      <c r="I18" s="316">
        <f t="shared" si="1"/>
        <v>0</v>
      </c>
      <c r="J18" s="317">
        <f t="shared" si="1"/>
        <v>0</v>
      </c>
      <c r="K18" s="231">
        <f t="shared" si="1"/>
        <v>0</v>
      </c>
      <c r="L18" s="127">
        <f t="shared" si="1"/>
        <v>0</v>
      </c>
    </row>
    <row r="19" spans="3:10" ht="12.75">
      <c r="C19" s="12"/>
      <c r="D19" s="12"/>
      <c r="E19" s="12"/>
      <c r="F19" s="12"/>
      <c r="G19" s="12"/>
      <c r="H19" s="12"/>
      <c r="I19" s="12"/>
      <c r="J19" s="12"/>
    </row>
    <row r="20" spans="9:10" ht="16.5" customHeight="1">
      <c r="I20" s="12"/>
      <c r="J20" s="12"/>
    </row>
    <row r="21" spans="3:12" ht="15.75">
      <c r="C21" s="573" t="s">
        <v>221</v>
      </c>
      <c r="E21" s="573" t="s">
        <v>222</v>
      </c>
      <c r="F21" s="12"/>
      <c r="G21" s="12"/>
      <c r="H21" s="12"/>
      <c r="I21" s="12"/>
      <c r="J21" s="12"/>
      <c r="K21" s="12"/>
      <c r="L21" t="s">
        <v>223</v>
      </c>
    </row>
    <row r="22" spans="3:11" ht="15.75">
      <c r="C22" s="573" t="s">
        <v>224</v>
      </c>
      <c r="E22" s="573" t="s">
        <v>225</v>
      </c>
      <c r="F22" s="12"/>
      <c r="G22" s="12"/>
      <c r="H22" s="12"/>
      <c r="I22" s="12"/>
      <c r="J22" s="12"/>
      <c r="K22" s="12"/>
    </row>
  </sheetData>
  <sheetProtection selectLockedCells="1"/>
  <mergeCells count="13">
    <mergeCell ref="C9:C11"/>
    <mergeCell ref="B6:B7"/>
    <mergeCell ref="C6:D7"/>
    <mergeCell ref="C18:D18"/>
    <mergeCell ref="C12:C14"/>
    <mergeCell ref="C15:C17"/>
    <mergeCell ref="G1:H1"/>
    <mergeCell ref="C2:F2"/>
    <mergeCell ref="G2:H2"/>
    <mergeCell ref="D4:I4"/>
    <mergeCell ref="G6:G7"/>
    <mergeCell ref="C8:D8"/>
    <mergeCell ref="E6:E7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Шураев Артур Теналиевич</dc:creator>
  <cp:keywords/>
  <dc:description/>
  <cp:lastModifiedBy>Харитонова</cp:lastModifiedBy>
  <cp:lastPrinted>2013-07-05T06:40:14Z</cp:lastPrinted>
  <dcterms:created xsi:type="dcterms:W3CDTF">2010-01-18T10:32:59Z</dcterms:created>
  <dcterms:modified xsi:type="dcterms:W3CDTF">2013-07-05T06:48:11Z</dcterms:modified>
  <cp:category/>
  <cp:version/>
  <cp:contentType/>
  <cp:contentStatus/>
</cp:coreProperties>
</file>