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60" windowWidth="15480" windowHeight="8130" tabRatio="772" activeTab="7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5725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F18" i="3"/>
  <c r="E34"/>
  <c r="E35"/>
  <c r="E33"/>
  <c r="E29"/>
  <c r="E30"/>
  <c r="E28"/>
  <c r="E24"/>
  <c r="E25"/>
  <c r="E26"/>
  <c r="E21"/>
  <c r="E22"/>
  <c r="E20"/>
  <c r="E16"/>
  <c r="E14"/>
  <c r="E12"/>
  <c r="P42" i="9"/>
  <c r="F19" i="4"/>
  <c r="E16"/>
  <c r="E12"/>
  <c r="H31" i="3"/>
  <c r="G31"/>
  <c r="F31"/>
  <c r="E31" s="1"/>
  <c r="H27"/>
  <c r="G27"/>
  <c r="F27"/>
  <c r="H23"/>
  <c r="G23"/>
  <c r="F23"/>
  <c r="E23" s="1"/>
  <c r="H18"/>
  <c r="G18"/>
  <c r="H32" i="1"/>
  <c r="H31"/>
  <c r="H30"/>
  <c r="H29"/>
  <c r="H28"/>
  <c r="H27"/>
  <c r="H26"/>
  <c r="G24"/>
  <c r="F24"/>
  <c r="E24"/>
  <c r="H23"/>
  <c r="G22"/>
  <c r="F22"/>
  <c r="E22"/>
  <c r="H21"/>
  <c r="H20"/>
  <c r="G19"/>
  <c r="F19"/>
  <c r="E19"/>
  <c r="H18"/>
  <c r="H17"/>
  <c r="H16"/>
  <c r="H15"/>
  <c r="H14"/>
  <c r="H13"/>
  <c r="G16" i="5"/>
  <c r="G15"/>
  <c r="F14"/>
  <c r="E14"/>
  <c r="G13"/>
  <c r="G12"/>
  <c r="G11"/>
  <c r="G10"/>
  <c r="E14" i="2"/>
  <c r="C42" i="9"/>
  <c r="H9" i="3"/>
  <c r="H15" s="1"/>
  <c r="H10"/>
  <c r="H17" s="1"/>
  <c r="H8"/>
  <c r="H13" s="1"/>
  <c r="F22" i="7"/>
  <c r="F10" i="3"/>
  <c r="F9"/>
  <c r="F15" s="1"/>
  <c r="F8"/>
  <c r="K25" i="2"/>
  <c r="Q23"/>
  <c r="Q22"/>
  <c r="Q21"/>
  <c r="Q20"/>
  <c r="Q19"/>
  <c r="Q18"/>
  <c r="Q17"/>
  <c r="Q25"/>
  <c r="P23"/>
  <c r="P22"/>
  <c r="P21"/>
  <c r="P20"/>
  <c r="P19"/>
  <c r="P18"/>
  <c r="P17"/>
  <c r="O23"/>
  <c r="O22"/>
  <c r="R22" s="1"/>
  <c r="O21"/>
  <c r="R21" s="1"/>
  <c r="O20"/>
  <c r="R20" s="1"/>
  <c r="O19"/>
  <c r="R19" s="1"/>
  <c r="O18"/>
  <c r="R18" s="1"/>
  <c r="O17"/>
  <c r="O25" s="1"/>
  <c r="N23"/>
  <c r="N22"/>
  <c r="N21"/>
  <c r="N20"/>
  <c r="N19"/>
  <c r="N18"/>
  <c r="N17"/>
  <c r="M23"/>
  <c r="M22"/>
  <c r="M21"/>
  <c r="M20"/>
  <c r="M19"/>
  <c r="M18"/>
  <c r="M17"/>
  <c r="L23"/>
  <c r="L22"/>
  <c r="L21"/>
  <c r="L20"/>
  <c r="L19"/>
  <c r="L18"/>
  <c r="L17"/>
  <c r="Q13"/>
  <c r="Q12"/>
  <c r="Q11"/>
  <c r="Q10"/>
  <c r="G10" i="3" s="1"/>
  <c r="G17" s="1"/>
  <c r="Q9" i="2"/>
  <c r="P13"/>
  <c r="P12"/>
  <c r="P11"/>
  <c r="P10"/>
  <c r="G9" i="3" s="1"/>
  <c r="P9" i="2"/>
  <c r="O13"/>
  <c r="O12"/>
  <c r="O11"/>
  <c r="O10"/>
  <c r="G8" i="3" s="1"/>
  <c r="G13" s="1"/>
  <c r="O9" i="2"/>
  <c r="N13"/>
  <c r="N12"/>
  <c r="N14" s="1"/>
  <c r="N11"/>
  <c r="N10"/>
  <c r="N9"/>
  <c r="M9"/>
  <c r="M10"/>
  <c r="M11"/>
  <c r="M12"/>
  <c r="M14" s="1"/>
  <c r="M13"/>
  <c r="L13"/>
  <c r="L12"/>
  <c r="L11"/>
  <c r="L10"/>
  <c r="L9"/>
  <c r="F15"/>
  <c r="G15"/>
  <c r="H15"/>
  <c r="I15"/>
  <c r="J15"/>
  <c r="K15"/>
  <c r="E15"/>
  <c r="F25"/>
  <c r="G25"/>
  <c r="H25"/>
  <c r="I25"/>
  <c r="J25"/>
  <c r="E25"/>
  <c r="H36" i="3"/>
  <c r="D42" i="9"/>
  <c r="E42"/>
  <c r="F42"/>
  <c r="G42"/>
  <c r="H42"/>
  <c r="I42"/>
  <c r="J42"/>
  <c r="K42"/>
  <c r="L42"/>
  <c r="M42"/>
  <c r="N42"/>
  <c r="O42"/>
  <c r="Q42"/>
  <c r="R42"/>
  <c r="S42"/>
  <c r="L3" i="2"/>
  <c r="H3"/>
  <c r="K14"/>
  <c r="J14"/>
  <c r="I14"/>
  <c r="H14"/>
  <c r="G14"/>
  <c r="F14"/>
  <c r="L14"/>
  <c r="F15" i="8"/>
  <c r="G15"/>
  <c r="H15"/>
  <c r="I15"/>
  <c r="J15"/>
  <c r="K15"/>
  <c r="L15"/>
  <c r="F16"/>
  <c r="G16"/>
  <c r="H16"/>
  <c r="I16"/>
  <c r="J16"/>
  <c r="K16"/>
  <c r="L16"/>
  <c r="F17"/>
  <c r="F18"/>
  <c r="G17"/>
  <c r="G18"/>
  <c r="H17"/>
  <c r="I17"/>
  <c r="J17"/>
  <c r="K17"/>
  <c r="K18" s="1"/>
  <c r="L17"/>
  <c r="G22" i="7"/>
  <c r="H22"/>
  <c r="I22"/>
  <c r="J22"/>
  <c r="K22"/>
  <c r="F36" i="3"/>
  <c r="E36" s="1"/>
  <c r="G36"/>
  <c r="O14" i="2"/>
  <c r="H18" i="8"/>
  <c r="Q14" i="2"/>
  <c r="F11" i="3"/>
  <c r="H11"/>
  <c r="N25" i="2"/>
  <c r="M15"/>
  <c r="M25"/>
  <c r="P15"/>
  <c r="P25"/>
  <c r="N15"/>
  <c r="L15"/>
  <c r="Q15"/>
  <c r="R17"/>
  <c r="E18" i="3" l="1"/>
  <c r="R23" i="2"/>
  <c r="R25"/>
  <c r="R13"/>
  <c r="R12"/>
  <c r="R11"/>
  <c r="R9"/>
  <c r="H24" i="1"/>
  <c r="H19"/>
  <c r="H22"/>
  <c r="J18" i="8"/>
  <c r="O15" i="2"/>
  <c r="R15" s="1"/>
  <c r="E27" i="3"/>
  <c r="L25" i="2"/>
  <c r="E8" i="3"/>
  <c r="E13" s="1"/>
  <c r="E10"/>
  <c r="E17" s="1"/>
  <c r="P14" i="2"/>
  <c r="F13" i="3"/>
  <c r="E9"/>
  <c r="E15" s="1"/>
  <c r="F17"/>
  <c r="F19"/>
  <c r="L18" i="8"/>
  <c r="I18"/>
  <c r="G14" i="5"/>
  <c r="H19" i="3"/>
  <c r="G11"/>
  <c r="G19" s="1"/>
  <c r="R10" i="2"/>
  <c r="R14" l="1"/>
  <c r="E11" i="3"/>
  <c r="E19" s="1"/>
</calcChain>
</file>

<file path=xl/sharedStrings.xml><?xml version="1.0" encoding="utf-8"?>
<sst xmlns="http://schemas.openxmlformats.org/spreadsheetml/2006/main" count="362" uniqueCount="229">
  <si>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</si>
  <si>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</si>
  <si>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</si>
  <si>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</si>
  <si>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</si>
  <si>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</si>
  <si>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</si>
  <si>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</si>
  <si>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</si>
  <si>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</si>
  <si>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</si>
  <si>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</si>
  <si>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</si>
  <si>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</si>
  <si>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</si>
  <si>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</si>
  <si>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</si>
  <si>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</si>
  <si>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</si>
  <si>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</si>
  <si>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</si>
  <si>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</si>
  <si>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</si>
  <si>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</si>
  <si>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</si>
  <si>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</si>
  <si>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</si>
  <si>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</si>
  <si>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</si>
  <si>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</si>
  <si>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</si>
  <si>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</si>
  <si>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</si>
  <si>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</si>
  <si>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</si>
  <si>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</si>
  <si>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</si>
  <si>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</si>
  <si>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</si>
  <si>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</si>
  <si>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</si>
  <si>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</si>
  <si>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Выявлено нарушений</t>
  </si>
  <si>
    <t>5.1</t>
  </si>
  <si>
    <t>5.2</t>
  </si>
  <si>
    <t>5.3</t>
  </si>
  <si>
    <t>5.4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</si>
  <si>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</si>
  <si>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</si>
  <si>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</si>
  <si>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</si>
  <si>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</si>
  <si>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</si>
  <si>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</si>
  <si>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</si>
  <si>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</si>
  <si>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</si>
  <si>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</si>
  <si>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</si>
  <si>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</si>
  <si>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</si>
  <si>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</si>
  <si>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</si>
  <si>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</si>
  <si>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</si>
  <si>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</si>
  <si>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</si>
  <si>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</si>
  <si>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</si>
  <si>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</si>
  <si>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</si>
  <si>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</si>
  <si>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</si>
  <si>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</si>
  <si>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</si>
  <si>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</si>
  <si>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</si>
  <si>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</si>
  <si>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</si>
  <si>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</si>
  <si>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</si>
  <si>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</si>
  <si>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</si>
  <si>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</si>
  <si>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</si>
  <si>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</si>
  <si>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</si>
  <si>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</si>
  <si>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</si>
  <si>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</si>
  <si>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</si>
  <si>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</si>
  <si>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</si>
  <si>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</si>
  <si>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</si>
  <si>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</si>
  <si>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</si>
  <si>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</si>
  <si>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</si>
  <si>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</si>
  <si>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</si>
  <si>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</si>
  <si>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</si>
  <si>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</si>
  <si>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</si>
  <si>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</si>
  <si>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</si>
  <si>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</si>
  <si>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</si>
  <si>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</si>
  <si>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</si>
  <si>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</si>
  <si>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</si>
  <si>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</si>
  <si>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</si>
  <si>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</si>
  <si>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</si>
  <si>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</si>
  <si>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</si>
  <si>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</si>
  <si>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</si>
  <si>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</si>
  <si>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</si>
  <si>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</si>
  <si>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</si>
  <si>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</si>
  <si>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</si>
  <si>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</si>
  <si>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</si>
  <si>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</si>
  <si>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9</t>
  </si>
  <si>
    <t>9.1</t>
  </si>
  <si>
    <t>9.2</t>
  </si>
  <si>
    <t>9.3</t>
  </si>
  <si>
    <t>9.4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</si>
  <si>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</si>
  <si>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</si>
  <si>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</si>
  <si>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</si>
  <si>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</si>
  <si>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</si>
  <si>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</si>
  <si>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</si>
  <si>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</si>
  <si>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</si>
  <si>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</si>
  <si>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</si>
  <si>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</si>
  <si>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</si>
  <si>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</si>
  <si>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</si>
  <si>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</si>
  <si>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</si>
  <si>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</si>
  <si>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</si>
  <si>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</si>
  <si>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</si>
  <si>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</si>
  <si>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</si>
  <si>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</si>
  <si>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</si>
  <si>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</si>
  <si>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</si>
  <si>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</si>
  <si>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</si>
  <si>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ч1.ст. 7.31</t>
  </si>
  <si>
    <t>ч3.ст. 7.31</t>
  </si>
  <si>
    <t>9.5</t>
  </si>
  <si>
    <t>9.6</t>
  </si>
  <si>
    <t>9.7</t>
  </si>
  <si>
    <t>проведение конкурса вместо электронного аукциона</t>
  </si>
  <si>
    <t>нарушение порядка отбора</t>
  </si>
  <si>
    <t>установление требований в документации о тограх, влекущие ограничение количество участников размещения заказа</t>
  </si>
  <si>
    <t>1.1</t>
  </si>
  <si>
    <t>5.5</t>
  </si>
  <si>
    <t>5.6</t>
  </si>
  <si>
    <t>5.7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</si>
  <si>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 на товары, работы, услуги.</t>
  </si>
  <si>
    <r>
      <t xml:space="preserve">в процентах от </t>
    </r>
    <r>
      <rPr>
        <b/>
        <sz val="11"/>
        <color indexed="13"/>
        <rFont val="Arial"/>
        <family val="2"/>
        <charset val="204"/>
      </rPr>
      <t xml:space="preserve">рассмотренных </t>
    </r>
    <r>
      <rPr>
        <b/>
        <sz val="11"/>
        <rFont val="Arial"/>
        <family val="2"/>
        <charset val="204"/>
      </rPr>
      <t>жалоб</t>
    </r>
  </si>
  <si>
    <t>Выдано предписаний по заказам с нарушениями, указанными в пунктах 9.1-9.6</t>
  </si>
  <si>
    <t xml:space="preserve">Отчет о работе по контролю в сфере размещения заказов на поставки товаров, выполнение работ, оказание услуг </t>
  </si>
  <si>
    <t>Направленно материалов по результатам рассмотрения жалоб в правоохранительные органы</t>
  </si>
  <si>
    <t>В результате рассмотрения жалоб и проведения внеплановых проверок при рассмотрении жалоб выявлено размещений заказов  с нарушениями, указанными в пунктах 9.1-9.6</t>
  </si>
  <si>
    <t>непроведение торгов, запроса котировок цен</t>
  </si>
  <si>
    <t>Выявлено размещений заказов с нарушениями, указанными в пунктах 5.1-5.6</t>
  </si>
  <si>
    <t>нарушение порядка заключения контракта или неправомерное изменение его условий, а также заключение контракта с нарушением объявленных условий торгов или запроса котировок цен</t>
  </si>
  <si>
    <t>непроведение торгов, запросов котировок цен</t>
  </si>
  <si>
    <t>нарушения законодательства о размещении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</si>
  <si>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</si>
  <si>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</si>
  <si>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</si>
  <si>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</si>
  <si>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>Прекра-щено дел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</si>
  <si>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</si>
  <si>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</si>
  <si>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</si>
  <si>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Обжаловано в суд или вышестоящему должностному лицу постановлений, выданных в отчетном периоде</t>
  </si>
  <si>
    <t xml:space="preserve">Отменено 
постановлений полностью </t>
  </si>
  <si>
    <t>Сумма штрафа, подлежащего к взысканию 
(тыс. руб.)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</si>
  <si>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</si>
  <si>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</si>
  <si>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</si>
  <si>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</si>
  <si>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предыду-
щем
году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</si>
  <si>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</si>
  <si>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</si>
  <si>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</si>
  <si>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</si>
  <si>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Исполнитель ____________________</t>
  </si>
  <si>
    <t>Телефон ___________________</t>
  </si>
  <si>
    <t>Руководитель _______________________</t>
  </si>
  <si>
    <t>Табица 6 Форма № 7</t>
  </si>
  <si>
    <t>Примечание</t>
  </si>
  <si>
    <t>1А</t>
  </si>
  <si>
    <t>Отказано в возбуждении дела</t>
  </si>
  <si>
    <t>размещение заказов, связанные с размещением на официальном сайте информации о размещении заказа с нарушением требований Закона о размещении заказов.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</si>
  <si>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</si>
  <si>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</si>
  <si>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</si>
  <si>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</si>
  <si>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</si>
  <si>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</si>
  <si>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Тамбовское УФАС России</t>
  </si>
  <si>
    <t xml:space="preserve">Тамбовское УФАС России </t>
  </si>
  <si>
    <t>Отчет о  применении мер административной ответственности за нарушение законодательства о размещении заказов за IV квартал (период отчета)</t>
  </si>
  <si>
    <t>Харитонова К.Г.</t>
  </si>
  <si>
    <t>Гречишникова Е.А.</t>
  </si>
  <si>
    <t>8 (4752) 72-73-44</t>
  </si>
  <si>
    <t>72-73-44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</si>
</sst>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b/>
      <sz val="11"/>
      <color indexed="13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553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4" fontId="6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top"/>
    </xf>
    <xf numFmtId="14" fontId="7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49" fontId="8" fillId="0" borderId="7" xfId="0" applyNumberFormat="1" applyFont="1" applyBorder="1" applyAlignment="1" applyProtection="1">
      <alignment horizontal="right"/>
    </xf>
    <xf numFmtId="3" fontId="9" fillId="0" borderId="8" xfId="0" applyNumberFormat="1" applyFont="1" applyBorder="1" applyProtection="1">
      <protection locked="0"/>
    </xf>
    <xf numFmtId="3" fontId="9" fillId="0" borderId="9" xfId="0" applyNumberFormat="1" applyFont="1" applyBorder="1" applyProtection="1">
      <protection locked="0"/>
    </xf>
    <xf numFmtId="3" fontId="9" fillId="3" borderId="10" xfId="0" applyNumberFormat="1" applyFont="1" applyFill="1" applyBorder="1" applyProtection="1"/>
    <xf numFmtId="49" fontId="8" fillId="0" borderId="11" xfId="0" applyNumberFormat="1" applyFont="1" applyBorder="1" applyAlignment="1" applyProtection="1">
      <alignment horizontal="right"/>
    </xf>
    <xf numFmtId="3" fontId="9" fillId="0" borderId="12" xfId="0" applyNumberFormat="1" applyFont="1" applyBorder="1" applyProtection="1">
      <protection locked="0"/>
    </xf>
    <xf numFmtId="3" fontId="9" fillId="0" borderId="13" xfId="0" applyNumberFormat="1" applyFont="1" applyBorder="1" applyProtection="1">
      <protection locked="0"/>
    </xf>
    <xf numFmtId="3" fontId="9" fillId="0" borderId="14" xfId="0" applyNumberFormat="1" applyFont="1" applyBorder="1" applyProtection="1">
      <protection locked="0"/>
    </xf>
    <xf numFmtId="0" fontId="9" fillId="3" borderId="15" xfId="0" applyFont="1" applyFill="1" applyBorder="1" applyProtection="1"/>
    <xf numFmtId="49" fontId="8" fillId="0" borderId="16" xfId="0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9" fontId="9" fillId="3" borderId="13" xfId="0" applyNumberFormat="1" applyFont="1" applyFill="1" applyBorder="1" applyProtection="1"/>
    <xf numFmtId="9" fontId="9" fillId="3" borderId="14" xfId="0" applyNumberFormat="1" applyFont="1" applyFill="1" applyBorder="1" applyProtection="1"/>
    <xf numFmtId="9" fontId="9" fillId="3" borderId="15" xfId="0" applyNumberFormat="1" applyFont="1" applyFill="1" applyBorder="1" applyProtection="1"/>
    <xf numFmtId="3" fontId="9" fillId="0" borderId="13" xfId="0" applyNumberFormat="1" applyFont="1" applyFill="1" applyBorder="1" applyProtection="1">
      <protection locked="0"/>
    </xf>
    <xf numFmtId="3" fontId="9" fillId="0" borderId="14" xfId="0" applyNumberFormat="1" applyFont="1" applyFill="1" applyBorder="1" applyProtection="1">
      <protection locked="0"/>
    </xf>
    <xf numFmtId="0" fontId="8" fillId="0" borderId="17" xfId="0" applyFont="1" applyBorder="1" applyAlignment="1" applyProtection="1">
      <alignment horizontal="right" vertical="top"/>
    </xf>
    <xf numFmtId="1" fontId="9" fillId="4" borderId="13" xfId="0" applyNumberFormat="1" applyFont="1" applyFill="1" applyBorder="1" applyProtection="1">
      <protection locked="0"/>
    </xf>
    <xf numFmtId="1" fontId="9" fillId="4" borderId="14" xfId="0" applyNumberFormat="1" applyFont="1" applyFill="1" applyBorder="1" applyProtection="1">
      <protection locked="0"/>
    </xf>
    <xf numFmtId="3" fontId="9" fillId="3" borderId="18" xfId="0" applyNumberFormat="1" applyFont="1" applyFill="1" applyBorder="1" applyProtection="1"/>
    <xf numFmtId="0" fontId="9" fillId="3" borderId="19" xfId="0" applyFont="1" applyFill="1" applyBorder="1" applyProtection="1"/>
    <xf numFmtId="0" fontId="9" fillId="3" borderId="20" xfId="0" applyFont="1" applyFill="1" applyBorder="1" applyProtection="1"/>
    <xf numFmtId="49" fontId="11" fillId="4" borderId="21" xfId="0" applyNumberFormat="1" applyFont="1" applyFill="1" applyBorder="1" applyAlignment="1" applyProtection="1">
      <alignment horizontal="right" vertical="top"/>
    </xf>
    <xf numFmtId="0" fontId="11" fillId="4" borderId="22" xfId="0" applyFont="1" applyFill="1" applyBorder="1" applyProtection="1">
      <protection locked="0"/>
    </xf>
    <xf numFmtId="0" fontId="11" fillId="4" borderId="23" xfId="0" applyFont="1" applyFill="1" applyBorder="1" applyProtection="1">
      <protection locked="0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 applyProtection="1">
      <alignment horizontal="center" vertical="top" wrapText="1"/>
    </xf>
    <xf numFmtId="0" fontId="2" fillId="0" borderId="25" xfId="0" applyFont="1" applyBorder="1" applyAlignment="1" applyProtection="1">
      <alignment horizontal="center" vertical="top" wrapText="1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3" fontId="4" fillId="0" borderId="30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center"/>
    </xf>
    <xf numFmtId="3" fontId="4" fillId="0" borderId="31" xfId="0" applyNumberFormat="1" applyFont="1" applyBorder="1" applyProtection="1">
      <protection locked="0"/>
    </xf>
    <xf numFmtId="0" fontId="4" fillId="0" borderId="32" xfId="0" applyFont="1" applyBorder="1" applyAlignment="1" applyProtection="1">
      <alignment horizontal="center"/>
    </xf>
    <xf numFmtId="0" fontId="4" fillId="3" borderId="33" xfId="0" applyFont="1" applyFill="1" applyBorder="1" applyProtection="1"/>
    <xf numFmtId="9" fontId="4" fillId="3" borderId="31" xfId="0" applyNumberFormat="1" applyFont="1" applyFill="1" applyBorder="1" applyProtection="1"/>
    <xf numFmtId="1" fontId="4" fillId="3" borderId="31" xfId="0" applyNumberFormat="1" applyFont="1" applyFill="1" applyBorder="1" applyProtection="1"/>
    <xf numFmtId="9" fontId="4" fillId="3" borderId="34" xfId="0" applyNumberFormat="1" applyFont="1" applyFill="1" applyBorder="1" applyProtection="1"/>
    <xf numFmtId="1" fontId="4" fillId="3" borderId="35" xfId="0" applyNumberFormat="1" applyFont="1" applyFill="1" applyBorder="1" applyProtection="1"/>
    <xf numFmtId="9" fontId="4" fillId="3" borderId="36" xfId="0" applyNumberFormat="1" applyFont="1" applyFill="1" applyBorder="1" applyProtection="1"/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4" fillId="0" borderId="16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1" fillId="0" borderId="37" xfId="1" applyFont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1" fillId="0" borderId="9" xfId="1" applyFont="1" applyBorder="1" applyProtection="1"/>
    <xf numFmtId="0" fontId="1" fillId="0" borderId="15" xfId="1" applyBorder="1" applyAlignment="1" applyProtection="1">
      <alignment horizontal="center" vertical="center"/>
    </xf>
    <xf numFmtId="0" fontId="1" fillId="0" borderId="38" xfId="1" applyFont="1" applyBorder="1" applyProtection="1"/>
    <xf numFmtId="0" fontId="1" fillId="0" borderId="11" xfId="1" applyBorder="1" applyAlignment="1" applyProtection="1">
      <alignment horizontal="center" vertical="center"/>
    </xf>
    <xf numFmtId="0" fontId="1" fillId="0" borderId="39" xfId="1" applyFont="1" applyBorder="1" applyProtection="1"/>
    <xf numFmtId="0" fontId="1" fillId="0" borderId="14" xfId="1" applyFont="1" applyBorder="1" applyProtection="1"/>
    <xf numFmtId="0" fontId="1" fillId="0" borderId="19" xfId="1" applyBorder="1" applyAlignment="1" applyProtection="1">
      <alignment horizontal="center" vertical="center"/>
    </xf>
    <xf numFmtId="0" fontId="1" fillId="0" borderId="23" xfId="1" applyFont="1" applyBorder="1" applyProtection="1"/>
    <xf numFmtId="0" fontId="16" fillId="0" borderId="0" xfId="1" applyFont="1" applyAlignment="1"/>
    <xf numFmtId="0" fontId="16" fillId="0" borderId="0" xfId="1" applyFont="1" applyAlignment="1" applyProtection="1">
      <alignment horizontal="center" wrapText="1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40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3" fontId="0" fillId="0" borderId="8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40" xfId="0" applyNumberFormat="1" applyBorder="1" applyProtection="1">
      <protection locked="0"/>
    </xf>
    <xf numFmtId="0" fontId="2" fillId="0" borderId="0" xfId="0" applyFont="1"/>
    <xf numFmtId="0" fontId="2" fillId="3" borderId="3" xfId="0" applyFont="1" applyFill="1" applyBorder="1" applyProtection="1"/>
    <xf numFmtId="0" fontId="0" fillId="0" borderId="0" xfId="0" applyFill="1" applyBorder="1" applyProtection="1"/>
    <xf numFmtId="0" fontId="18" fillId="0" borderId="0" xfId="0" applyFont="1" applyAlignment="1" applyProtection="1">
      <alignment horizontal="center" wrapText="1"/>
    </xf>
    <xf numFmtId="0" fontId="2" fillId="0" borderId="40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0" xfId="0" applyFont="1" applyBorder="1" applyAlignment="1" applyProtection="1">
      <alignment wrapText="1"/>
    </xf>
    <xf numFmtId="0" fontId="0" fillId="0" borderId="43" xfId="0" applyBorder="1" applyAlignment="1" applyProtection="1">
      <alignment horizontal="center" wrapText="1"/>
    </xf>
    <xf numFmtId="3" fontId="0" fillId="0" borderId="18" xfId="0" applyNumberFormat="1" applyBorder="1" applyProtection="1">
      <protection locked="0"/>
    </xf>
    <xf numFmtId="0" fontId="0" fillId="0" borderId="31" xfId="0" applyFont="1" applyBorder="1" applyAlignment="1" applyProtection="1">
      <alignment wrapText="1"/>
    </xf>
    <xf numFmtId="0" fontId="0" fillId="0" borderId="44" xfId="0" applyBorder="1" applyAlignment="1" applyProtection="1">
      <alignment horizontal="center" wrapText="1"/>
    </xf>
    <xf numFmtId="3" fontId="0" fillId="0" borderId="16" xfId="0" applyNumberFormat="1" applyBorder="1" applyProtection="1">
      <protection locked="0"/>
    </xf>
    <xf numFmtId="0" fontId="0" fillId="0" borderId="33" xfId="0" applyFont="1" applyBorder="1" applyAlignment="1" applyProtection="1">
      <alignment wrapText="1"/>
    </xf>
    <xf numFmtId="0" fontId="0" fillId="0" borderId="45" xfId="0" applyBorder="1" applyAlignment="1" applyProtection="1">
      <alignment horizontal="center" wrapText="1"/>
    </xf>
    <xf numFmtId="3" fontId="0" fillId="0" borderId="46" xfId="0" applyNumberFormat="1" applyBorder="1" applyProtection="1">
      <protection locked="0"/>
    </xf>
    <xf numFmtId="0" fontId="0" fillId="0" borderId="47" xfId="0" applyFont="1" applyBorder="1" applyAlignment="1" applyProtection="1">
      <alignment wrapText="1"/>
    </xf>
    <xf numFmtId="0" fontId="0" fillId="3" borderId="48" xfId="0" applyFill="1" applyBorder="1" applyProtection="1"/>
    <xf numFmtId="0" fontId="4" fillId="5" borderId="16" xfId="0" applyFont="1" applyFill="1" applyBorder="1" applyAlignment="1" applyProtection="1">
      <alignment horizontal="left" vertical="top" wrapText="1"/>
    </xf>
    <xf numFmtId="0" fontId="0" fillId="0" borderId="49" xfId="0" applyFont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left" vertical="top" wrapText="1"/>
    </xf>
    <xf numFmtId="0" fontId="0" fillId="0" borderId="37" xfId="0" applyFont="1" applyBorder="1" applyAlignment="1" applyProtection="1">
      <alignment horizontal="left"/>
    </xf>
    <xf numFmtId="0" fontId="4" fillId="6" borderId="46" xfId="0" applyFont="1" applyFill="1" applyBorder="1" applyAlignment="1" applyProtection="1">
      <alignment horizontal="left" vertical="top" wrapText="1"/>
    </xf>
    <xf numFmtId="0" fontId="4" fillId="5" borderId="17" xfId="0" applyFont="1" applyFill="1" applyBorder="1" applyAlignment="1" applyProtection="1">
      <alignment horizontal="left" vertical="top" wrapText="1"/>
    </xf>
    <xf numFmtId="0" fontId="4" fillId="5" borderId="2" xfId="0" applyFont="1" applyFill="1" applyBorder="1" applyAlignment="1" applyProtection="1">
      <alignment horizontal="left" vertical="top" wrapText="1"/>
    </xf>
    <xf numFmtId="0" fontId="2" fillId="0" borderId="50" xfId="0" applyFont="1" applyBorder="1" applyAlignment="1" applyProtection="1">
      <alignment horizontal="center"/>
    </xf>
    <xf numFmtId="0" fontId="2" fillId="5" borderId="51" xfId="0" applyFont="1" applyFill="1" applyBorder="1" applyAlignment="1" applyProtection="1">
      <alignment horizontal="center"/>
    </xf>
    <xf numFmtId="0" fontId="2" fillId="5" borderId="52" xfId="0" applyFont="1" applyFill="1" applyBorder="1" applyAlignment="1" applyProtection="1">
      <alignment horizontal="center"/>
    </xf>
    <xf numFmtId="0" fontId="2" fillId="5" borderId="53" xfId="0" applyFont="1" applyFill="1" applyBorder="1" applyAlignment="1" applyProtection="1">
      <alignment horizontal="center"/>
    </xf>
    <xf numFmtId="0" fontId="2" fillId="5" borderId="54" xfId="0" applyFont="1" applyFill="1" applyBorder="1" applyAlignment="1" applyProtection="1">
      <alignment horizontal="center"/>
    </xf>
    <xf numFmtId="0" fontId="2" fillId="5" borderId="55" xfId="0" applyFont="1" applyFill="1" applyBorder="1" applyAlignment="1" applyProtection="1">
      <alignment horizontal="center"/>
    </xf>
    <xf numFmtId="0" fontId="2" fillId="5" borderId="56" xfId="0" applyFont="1" applyFill="1" applyBorder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2" fillId="5" borderId="59" xfId="0" applyFont="1" applyFill="1" applyBorder="1" applyAlignment="1" applyProtection="1">
      <alignment horizontal="center"/>
    </xf>
    <xf numFmtId="0" fontId="2" fillId="5" borderId="60" xfId="0" applyFont="1" applyFill="1" applyBorder="1" applyAlignment="1" applyProtection="1">
      <alignment horizontal="center"/>
    </xf>
    <xf numFmtId="0" fontId="2" fillId="5" borderId="61" xfId="0" applyFont="1" applyFill="1" applyBorder="1" applyAlignment="1" applyProtection="1">
      <alignment horizontal="center"/>
    </xf>
    <xf numFmtId="0" fontId="2" fillId="5" borderId="62" xfId="0" applyFont="1" applyFill="1" applyBorder="1" applyAlignment="1" applyProtection="1">
      <alignment horizontal="center"/>
    </xf>
    <xf numFmtId="0" fontId="2" fillId="5" borderId="63" xfId="0" applyNumberFormat="1" applyFont="1" applyFill="1" applyBorder="1" applyAlignment="1" applyProtection="1">
      <alignment horizontal="center" wrapText="1"/>
    </xf>
    <xf numFmtId="0" fontId="8" fillId="0" borderId="64" xfId="0" applyFont="1" applyBorder="1" applyAlignment="1" applyProtection="1">
      <alignment horizontal="right" vertical="top"/>
    </xf>
    <xf numFmtId="0" fontId="0" fillId="7" borderId="65" xfId="0" applyFill="1" applyBorder="1" applyProtection="1"/>
    <xf numFmtId="0" fontId="8" fillId="0" borderId="66" xfId="0" applyFont="1" applyBorder="1" applyAlignment="1" applyProtection="1">
      <alignment horizontal="left"/>
    </xf>
    <xf numFmtId="0" fontId="8" fillId="0" borderId="67" xfId="0" applyFont="1" applyBorder="1" applyAlignment="1" applyProtection="1">
      <alignment horizontal="left"/>
    </xf>
    <xf numFmtId="0" fontId="0" fillId="7" borderId="68" xfId="0" applyFill="1" applyBorder="1" applyProtection="1"/>
    <xf numFmtId="0" fontId="8" fillId="0" borderId="69" xfId="0" applyFont="1" applyBorder="1" applyAlignment="1" applyProtection="1">
      <alignment horizontal="right" vertical="top"/>
    </xf>
    <xf numFmtId="0" fontId="0" fillId="7" borderId="70" xfId="0" applyFill="1" applyBorder="1" applyProtection="1"/>
    <xf numFmtId="9" fontId="19" fillId="7" borderId="69" xfId="0" applyNumberFormat="1" applyFont="1" applyFill="1" applyBorder="1" applyProtection="1"/>
    <xf numFmtId="9" fontId="19" fillId="7" borderId="70" xfId="0" applyNumberFormat="1" applyFont="1" applyFill="1" applyBorder="1" applyProtection="1"/>
    <xf numFmtId="9" fontId="19" fillId="7" borderId="71" xfId="0" applyNumberFormat="1" applyFont="1" applyFill="1" applyBorder="1" applyProtection="1"/>
    <xf numFmtId="3" fontId="0" fillId="7" borderId="50" xfId="0" applyNumberFormat="1" applyFill="1" applyBorder="1" applyProtection="1"/>
    <xf numFmtId="3" fontId="4" fillId="0" borderId="20" xfId="0" applyNumberFormat="1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top" wrapText="1"/>
    </xf>
    <xf numFmtId="3" fontId="0" fillId="7" borderId="76" xfId="0" applyNumberFormat="1" applyFill="1" applyBorder="1" applyProtection="1"/>
    <xf numFmtId="9" fontId="19" fillId="7" borderId="79" xfId="0" applyNumberFormat="1" applyFont="1" applyFill="1" applyBorder="1" applyProtection="1"/>
    <xf numFmtId="3" fontId="0" fillId="7" borderId="75" xfId="0" applyNumberFormat="1" applyFill="1" applyBorder="1" applyProtection="1"/>
    <xf numFmtId="9" fontId="19" fillId="7" borderId="80" xfId="0" applyNumberFormat="1" applyFont="1" applyFill="1" applyBorder="1" applyProtection="1"/>
    <xf numFmtId="9" fontId="19" fillId="7" borderId="81" xfId="0" applyNumberFormat="1" applyFont="1" applyFill="1" applyBorder="1" applyProtection="1"/>
    <xf numFmtId="9" fontId="19" fillId="7" borderId="82" xfId="0" applyNumberFormat="1" applyFont="1" applyFill="1" applyBorder="1" applyProtection="1"/>
    <xf numFmtId="9" fontId="19" fillId="7" borderId="83" xfId="0" applyNumberFormat="1" applyFont="1" applyFill="1" applyBorder="1" applyProtection="1"/>
    <xf numFmtId="0" fontId="4" fillId="0" borderId="84" xfId="0" applyFont="1" applyBorder="1" applyAlignment="1" applyProtection="1">
      <alignment horizontal="center"/>
    </xf>
    <xf numFmtId="3" fontId="4" fillId="0" borderId="43" xfId="0" applyNumberFormat="1" applyFont="1" applyBorder="1" applyProtection="1">
      <protection locked="0"/>
    </xf>
    <xf numFmtId="3" fontId="4" fillId="0" borderId="44" xfId="0" applyNumberFormat="1" applyFont="1" applyBorder="1" applyProtection="1">
      <protection locked="0"/>
    </xf>
    <xf numFmtId="0" fontId="4" fillId="3" borderId="45" xfId="0" applyFont="1" applyFill="1" applyBorder="1" applyProtection="1"/>
    <xf numFmtId="9" fontId="4" fillId="3" borderId="44" xfId="0" applyNumberFormat="1" applyFont="1" applyFill="1" applyBorder="1" applyProtection="1"/>
    <xf numFmtId="1" fontId="4" fillId="3" borderId="44" xfId="0" applyNumberFormat="1" applyFont="1" applyFill="1" applyBorder="1" applyProtection="1"/>
    <xf numFmtId="9" fontId="4" fillId="3" borderId="85" xfId="0" applyNumberFormat="1" applyFont="1" applyFill="1" applyBorder="1" applyProtection="1"/>
    <xf numFmtId="3" fontId="4" fillId="0" borderId="35" xfId="0" applyNumberFormat="1" applyFont="1" applyBorder="1" applyAlignment="1" applyProtection="1">
      <alignment horizontal="center"/>
      <protection locked="0"/>
    </xf>
    <xf numFmtId="3" fontId="4" fillId="0" borderId="44" xfId="0" applyNumberFormat="1" applyFont="1" applyBorder="1" applyAlignment="1" applyProtection="1">
      <alignment horizontal="center"/>
      <protection locked="0"/>
    </xf>
    <xf numFmtId="9" fontId="4" fillId="3" borderId="86" xfId="0" applyNumberFormat="1" applyFont="1" applyFill="1" applyBorder="1" applyProtection="1"/>
    <xf numFmtId="3" fontId="4" fillId="3" borderId="87" xfId="0" applyNumberFormat="1" applyFont="1" applyFill="1" applyBorder="1" applyProtection="1"/>
    <xf numFmtId="3" fontId="4" fillId="3" borderId="88" xfId="0" applyNumberFormat="1" applyFont="1" applyFill="1" applyBorder="1" applyProtection="1"/>
    <xf numFmtId="3" fontId="4" fillId="3" borderId="89" xfId="0" applyNumberFormat="1" applyFont="1" applyFill="1" applyBorder="1" applyProtection="1"/>
    <xf numFmtId="9" fontId="4" fillId="3" borderId="88" xfId="0" applyNumberFormat="1" applyFont="1" applyFill="1" applyBorder="1" applyProtection="1"/>
    <xf numFmtId="1" fontId="4" fillId="3" borderId="88" xfId="0" applyNumberFormat="1" applyFont="1" applyFill="1" applyBorder="1" applyProtection="1"/>
    <xf numFmtId="9" fontId="4" fillId="3" borderId="90" xfId="0" applyNumberFormat="1" applyFont="1" applyFill="1" applyBorder="1" applyProtection="1"/>
    <xf numFmtId="9" fontId="4" fillId="3" borderId="91" xfId="0" applyNumberFormat="1" applyFont="1" applyFill="1" applyBorder="1" applyProtection="1"/>
    <xf numFmtId="9" fontId="4" fillId="3" borderId="92" xfId="0" applyNumberFormat="1" applyFont="1" applyFill="1" applyBorder="1" applyProtection="1"/>
    <xf numFmtId="0" fontId="1" fillId="0" borderId="93" xfId="1" applyBorder="1" applyAlignment="1" applyProtection="1">
      <alignment horizontal="center" vertical="center"/>
    </xf>
    <xf numFmtId="0" fontId="1" fillId="0" borderId="94" xfId="1" applyBorder="1" applyAlignment="1" applyProtection="1">
      <alignment horizontal="center" vertical="center"/>
    </xf>
    <xf numFmtId="0" fontId="1" fillId="0" borderId="80" xfId="1" applyFont="1" applyBorder="1" applyAlignment="1" applyProtection="1">
      <alignment vertical="center" shrinkToFit="1"/>
    </xf>
    <xf numFmtId="0" fontId="1" fillId="0" borderId="80" xfId="1" applyFont="1" applyBorder="1" applyAlignment="1" applyProtection="1">
      <alignment horizontal="center" vertical="center"/>
    </xf>
    <xf numFmtId="0" fontId="1" fillId="0" borderId="95" xfId="1" applyFont="1" applyBorder="1" applyAlignment="1" applyProtection="1">
      <alignment horizontal="center"/>
    </xf>
    <xf numFmtId="0" fontId="1" fillId="0" borderId="96" xfId="1" applyBorder="1" applyAlignment="1" applyProtection="1">
      <alignment horizontal="center" vertical="center"/>
    </xf>
    <xf numFmtId="0" fontId="2" fillId="0" borderId="87" xfId="0" applyFont="1" applyBorder="1" applyAlignment="1" applyProtection="1">
      <alignment horizontal="center" vertical="center" wrapText="1"/>
    </xf>
    <xf numFmtId="0" fontId="2" fillId="0" borderId="9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3" fontId="0" fillId="0" borderId="98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2" fillId="0" borderId="38" xfId="0" applyFont="1" applyBorder="1" applyAlignment="1" applyProtection="1">
      <alignment horizontal="center" vertical="center"/>
    </xf>
    <xf numFmtId="3" fontId="0" fillId="0" borderId="39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3" borderId="99" xfId="0" applyFill="1" applyBorder="1" applyProtection="1"/>
    <xf numFmtId="0" fontId="0" fillId="0" borderId="100" xfId="0" applyBorder="1" applyAlignment="1" applyProtection="1">
      <alignment horizontal="center" wrapText="1"/>
    </xf>
    <xf numFmtId="0" fontId="0" fillId="0" borderId="101" xfId="0" applyBorder="1" applyAlignment="1" applyProtection="1">
      <alignment horizontal="center" wrapText="1"/>
    </xf>
    <xf numFmtId="0" fontId="0" fillId="0" borderId="102" xfId="0" applyBorder="1" applyAlignment="1" applyProtection="1">
      <alignment horizontal="center" wrapText="1"/>
    </xf>
    <xf numFmtId="0" fontId="0" fillId="0" borderId="72" xfId="0" applyBorder="1" applyAlignment="1" applyProtection="1">
      <alignment horizontal="center" wrapText="1"/>
    </xf>
    <xf numFmtId="0" fontId="0" fillId="3" borderId="17" xfId="0" applyFill="1" applyBorder="1" applyProtection="1"/>
    <xf numFmtId="0" fontId="0" fillId="3" borderId="103" xfId="0" applyFill="1" applyBorder="1" applyProtection="1"/>
    <xf numFmtId="0" fontId="0" fillId="3" borderId="100" xfId="0" applyFill="1" applyBorder="1" applyProtection="1"/>
    <xf numFmtId="3" fontId="0" fillId="0" borderId="104" xfId="0" applyNumberFormat="1" applyBorder="1" applyProtection="1">
      <protection locked="0"/>
    </xf>
    <xf numFmtId="3" fontId="0" fillId="0" borderId="105" xfId="0" applyNumberFormat="1" applyBorder="1" applyProtection="1">
      <protection locked="0"/>
    </xf>
    <xf numFmtId="3" fontId="0" fillId="0" borderId="106" xfId="0" applyNumberFormat="1" applyBorder="1" applyProtection="1">
      <protection locked="0"/>
    </xf>
    <xf numFmtId="3" fontId="0" fillId="0" borderId="107" xfId="0" applyNumberFormat="1" applyBorder="1" applyProtection="1">
      <protection locked="0"/>
    </xf>
    <xf numFmtId="3" fontId="0" fillId="0" borderId="108" xfId="0" applyNumberFormat="1" applyBorder="1" applyProtection="1">
      <protection locked="0"/>
    </xf>
    <xf numFmtId="3" fontId="0" fillId="0" borderId="109" xfId="0" applyNumberFormat="1" applyBorder="1" applyProtection="1">
      <protection locked="0"/>
    </xf>
    <xf numFmtId="3" fontId="0" fillId="0" borderId="110" xfId="0" applyNumberFormat="1" applyBorder="1" applyProtection="1">
      <protection locked="0"/>
    </xf>
    <xf numFmtId="3" fontId="0" fillId="0" borderId="111" xfId="0" applyNumberFormat="1" applyBorder="1" applyProtection="1">
      <protection locked="0"/>
    </xf>
    <xf numFmtId="3" fontId="0" fillId="0" borderId="112" xfId="0" applyNumberFormat="1" applyBorder="1" applyProtection="1">
      <protection locked="0"/>
    </xf>
    <xf numFmtId="3" fontId="0" fillId="3" borderId="113" xfId="0" applyNumberFormat="1" applyFill="1" applyBorder="1" applyProtection="1"/>
    <xf numFmtId="0" fontId="0" fillId="3" borderId="114" xfId="0" applyFill="1" applyBorder="1" applyProtection="1"/>
    <xf numFmtId="0" fontId="0" fillId="3" borderId="115" xfId="0" applyFill="1" applyBorder="1" applyProtection="1"/>
    <xf numFmtId="0" fontId="0" fillId="3" borderId="116" xfId="0" applyFill="1" applyBorder="1" applyProtection="1"/>
    <xf numFmtId="0" fontId="0" fillId="3" borderId="117" xfId="0" applyFill="1" applyBorder="1" applyProtection="1"/>
    <xf numFmtId="0" fontId="0" fillId="3" borderId="94" xfId="0" applyFill="1" applyBorder="1" applyProtection="1"/>
    <xf numFmtId="0" fontId="0" fillId="3" borderId="118" xfId="0" applyFill="1" applyBorder="1" applyProtection="1"/>
    <xf numFmtId="0" fontId="0" fillId="3" borderId="119" xfId="0" applyFill="1" applyBorder="1" applyProtection="1"/>
    <xf numFmtId="0" fontId="0" fillId="3" borderId="120" xfId="0" applyFill="1" applyBorder="1" applyProtection="1"/>
    <xf numFmtId="0" fontId="0" fillId="3" borderId="121" xfId="0" applyFill="1" applyBorder="1" applyProtection="1"/>
    <xf numFmtId="0" fontId="0" fillId="3" borderId="122" xfId="0" applyFill="1" applyBorder="1" applyProtection="1"/>
    <xf numFmtId="0" fontId="0" fillId="3" borderId="123" xfId="0" applyFill="1" applyBorder="1" applyProtection="1"/>
    <xf numFmtId="3" fontId="9" fillId="0" borderId="39" xfId="0" applyNumberFormat="1" applyFont="1" applyBorder="1" applyProtection="1">
      <protection locked="0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24" xfId="0" applyBorder="1" applyAlignment="1" applyProtection="1">
      <alignment horizontal="center"/>
    </xf>
    <xf numFmtId="0" fontId="0" fillId="0" borderId="125" xfId="0" applyBorder="1" applyAlignment="1" applyProtection="1">
      <alignment horizontal="center"/>
    </xf>
    <xf numFmtId="0" fontId="2" fillId="0" borderId="126" xfId="0" applyFont="1" applyBorder="1" applyAlignment="1" applyProtection="1">
      <alignment horizontal="center"/>
    </xf>
    <xf numFmtId="3" fontId="2" fillId="3" borderId="127" xfId="0" applyNumberFormat="1" applyFont="1" applyFill="1" applyBorder="1" applyProtection="1"/>
    <xf numFmtId="0" fontId="0" fillId="0" borderId="80" xfId="0" applyBorder="1" applyAlignment="1" applyProtection="1">
      <alignment horizontal="center"/>
    </xf>
    <xf numFmtId="3" fontId="4" fillId="3" borderId="97" xfId="0" applyNumberFormat="1" applyFont="1" applyFill="1" applyBorder="1" applyAlignment="1" applyProtection="1">
      <alignment horizontal="right"/>
    </xf>
    <xf numFmtId="49" fontId="8" fillId="0" borderId="69" xfId="0" applyNumberFormat="1" applyFont="1" applyBorder="1" applyAlignment="1" applyProtection="1">
      <alignment horizontal="right" vertical="top"/>
    </xf>
    <xf numFmtId="0" fontId="0" fillId="7" borderId="128" xfId="0" applyFill="1" applyBorder="1" applyAlignment="1" applyProtection="1"/>
    <xf numFmtId="0" fontId="0" fillId="7" borderId="129" xfId="0" applyFill="1" applyBorder="1" applyAlignment="1" applyProtection="1"/>
    <xf numFmtId="0" fontId="0" fillId="7" borderId="63" xfId="0" applyFill="1" applyBorder="1" applyAlignment="1" applyProtection="1"/>
    <xf numFmtId="0" fontId="0" fillId="0" borderId="0" xfId="0" applyFill="1" applyBorder="1" applyAlignment="1">
      <alignment vertical="top" wrapText="1"/>
    </xf>
    <xf numFmtId="0" fontId="22" fillId="0" borderId="0" xfId="2" applyFont="1" applyProtection="1"/>
    <xf numFmtId="0" fontId="22" fillId="0" borderId="0" xfId="2" applyFont="1" applyBorder="1" applyAlignment="1"/>
    <xf numFmtId="0" fontId="22" fillId="0" borderId="0" xfId="2" applyFont="1" applyFill="1" applyProtection="1"/>
    <xf numFmtId="0" fontId="22" fillId="0" borderId="0" xfId="2" applyFont="1"/>
    <xf numFmtId="0" fontId="22" fillId="0" borderId="0" xfId="2" applyFont="1" applyFill="1"/>
    <xf numFmtId="0" fontId="22" fillId="0" borderId="0" xfId="2" applyFont="1" applyFill="1" applyAlignment="1">
      <alignment horizontal="center"/>
    </xf>
    <xf numFmtId="0" fontId="22" fillId="0" borderId="0" xfId="2" applyFont="1" applyFill="1" applyBorder="1" applyAlignment="1" applyProtection="1">
      <alignment horizontal="center" vertical="top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 applyProtection="1">
      <alignment horizontal="right" vertical="center"/>
    </xf>
    <xf numFmtId="1" fontId="22" fillId="0" borderId="0" xfId="2" applyNumberFormat="1" applyFont="1" applyFill="1" applyBorder="1" applyAlignment="1" applyProtection="1">
      <alignment horizontal="center" vertical="center"/>
      <protection locked="0"/>
    </xf>
    <xf numFmtId="1" fontId="22" fillId="0" borderId="0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Fill="1" applyBorder="1" applyAlignment="1" applyProtection="1">
      <alignment horizontal="right" vertical="center"/>
      <protection locked="0"/>
    </xf>
    <xf numFmtId="0" fontId="22" fillId="0" borderId="0" xfId="2" applyFont="1" applyFill="1" applyBorder="1" applyAlignment="1">
      <alignment horizontal="right" vertical="center"/>
    </xf>
    <xf numFmtId="0" fontId="21" fillId="0" borderId="0" xfId="2" applyFill="1"/>
    <xf numFmtId="1" fontId="22" fillId="0" borderId="0" xfId="2" applyNumberFormat="1" applyFont="1" applyFill="1"/>
    <xf numFmtId="0" fontId="25" fillId="9" borderId="70" xfId="2" applyFont="1" applyFill="1" applyBorder="1" applyAlignment="1" applyProtection="1">
      <alignment horizontal="center" vertical="center" wrapText="1"/>
    </xf>
    <xf numFmtId="0" fontId="25" fillId="9" borderId="70" xfId="2" applyFont="1" applyFill="1" applyBorder="1" applyAlignment="1" applyProtection="1">
      <alignment horizontal="center" vertical="center" textRotation="90" wrapText="1"/>
    </xf>
    <xf numFmtId="0" fontId="25" fillId="9" borderId="70" xfId="2" applyFont="1" applyFill="1" applyBorder="1" applyAlignment="1" applyProtection="1">
      <alignment horizontal="center" vertical="center"/>
    </xf>
    <xf numFmtId="0" fontId="25" fillId="9" borderId="130" xfId="0" applyFont="1" applyFill="1" applyBorder="1" applyAlignment="1" applyProtection="1">
      <alignment horizontal="center" vertical="center"/>
    </xf>
    <xf numFmtId="0" fontId="25" fillId="9" borderId="48" xfId="0" applyFont="1" applyFill="1" applyBorder="1" applyAlignment="1" applyProtection="1">
      <alignment horizontal="center" vertical="center"/>
    </xf>
    <xf numFmtId="0" fontId="25" fillId="9" borderId="127" xfId="0" applyFont="1" applyFill="1" applyBorder="1" applyAlignment="1" applyProtection="1">
      <alignment horizontal="center" vertical="center"/>
    </xf>
    <xf numFmtId="49" fontId="25" fillId="9" borderId="127" xfId="0" applyNumberFormat="1" applyFont="1" applyFill="1" applyBorder="1" applyAlignment="1" applyProtection="1">
      <alignment horizontal="center" vertical="center"/>
    </xf>
    <xf numFmtId="0" fontId="0" fillId="0" borderId="131" xfId="0" applyFont="1" applyBorder="1" applyAlignment="1" applyProtection="1">
      <alignment horizontal="center"/>
    </xf>
    <xf numFmtId="3" fontId="0" fillId="3" borderId="132" xfId="0" applyNumberFormat="1" applyFill="1" applyBorder="1" applyProtection="1"/>
    <xf numFmtId="0" fontId="0" fillId="3" borderId="133" xfId="0" applyFill="1" applyBorder="1" applyProtection="1"/>
    <xf numFmtId="0" fontId="0" fillId="3" borderId="134" xfId="0" applyFill="1" applyBorder="1" applyProtection="1"/>
    <xf numFmtId="3" fontId="1" fillId="0" borderId="29" xfId="1" applyNumberFormat="1" applyBorder="1" applyProtection="1">
      <protection locked="0"/>
    </xf>
    <xf numFmtId="3" fontId="1" fillId="0" borderId="11" xfId="1" applyNumberFormat="1" applyBorder="1" applyProtection="1">
      <protection locked="0"/>
    </xf>
    <xf numFmtId="9" fontId="15" fillId="3" borderId="11" xfId="1" applyNumberFormat="1" applyFont="1" applyFill="1" applyBorder="1" applyProtection="1"/>
    <xf numFmtId="3" fontId="1" fillId="0" borderId="84" xfId="1" applyNumberFormat="1" applyBorder="1" applyProtection="1">
      <protection locked="0"/>
    </xf>
    <xf numFmtId="9" fontId="15" fillId="3" borderId="84" xfId="1" applyNumberFormat="1" applyFont="1" applyFill="1" applyBorder="1" applyProtection="1"/>
    <xf numFmtId="3" fontId="1" fillId="0" borderId="14" xfId="1" applyNumberFormat="1" applyBorder="1" applyProtection="1">
      <protection locked="0"/>
    </xf>
    <xf numFmtId="9" fontId="15" fillId="3" borderId="14" xfId="1" applyNumberFormat="1" applyFont="1" applyFill="1" applyBorder="1" applyProtection="1"/>
    <xf numFmtId="3" fontId="1" fillId="0" borderId="23" xfId="1" applyNumberFormat="1" applyBorder="1" applyProtection="1">
      <protection locked="0"/>
    </xf>
    <xf numFmtId="0" fontId="1" fillId="0" borderId="40" xfId="1" applyBorder="1" applyAlignment="1" applyProtection="1">
      <alignment horizontal="center" vertical="center"/>
    </xf>
    <xf numFmtId="3" fontId="1" fillId="0" borderId="39" xfId="1" applyNumberFormat="1" applyBorder="1" applyProtection="1">
      <protection locked="0"/>
    </xf>
    <xf numFmtId="49" fontId="11" fillId="10" borderId="16" xfId="0" applyNumberFormat="1" applyFont="1" applyFill="1" applyBorder="1" applyAlignment="1" applyProtection="1">
      <alignment horizontal="right" vertical="top"/>
    </xf>
    <xf numFmtId="0" fontId="0" fillId="9" borderId="0" xfId="0" applyFill="1"/>
    <xf numFmtId="0" fontId="23" fillId="11" borderId="70" xfId="2" applyFont="1" applyFill="1" applyBorder="1" applyAlignment="1" applyProtection="1">
      <alignment horizontal="center" vertical="center" wrapText="1"/>
    </xf>
    <xf numFmtId="1" fontId="24" fillId="11" borderId="70" xfId="2" applyNumberFormat="1" applyFont="1" applyFill="1" applyBorder="1" applyAlignment="1" applyProtection="1">
      <alignment horizontal="right" vertical="center"/>
    </xf>
    <xf numFmtId="0" fontId="22" fillId="11" borderId="70" xfId="2" applyFont="1" applyFill="1" applyBorder="1" applyAlignment="1" applyProtection="1">
      <alignment horizontal="center" vertical="center"/>
    </xf>
    <xf numFmtId="49" fontId="11" fillId="9" borderId="16" xfId="0" applyNumberFormat="1" applyFont="1" applyFill="1" applyBorder="1" applyAlignment="1" applyProtection="1">
      <alignment horizontal="right" vertical="top"/>
    </xf>
    <xf numFmtId="49" fontId="11" fillId="10" borderId="21" xfId="0" applyNumberFormat="1" applyFont="1" applyFill="1" applyBorder="1" applyAlignment="1" applyProtection="1">
      <alignment horizontal="right" vertical="top"/>
    </xf>
    <xf numFmtId="0" fontId="4" fillId="0" borderId="11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3" fontId="4" fillId="0" borderId="45" xfId="0" applyNumberFormat="1" applyFont="1" applyBorder="1" applyAlignment="1" applyProtection="1">
      <alignment horizontal="center"/>
      <protection locked="0"/>
    </xf>
    <xf numFmtId="3" fontId="4" fillId="3" borderId="85" xfId="0" applyNumberFormat="1" applyFont="1" applyFill="1" applyBorder="1" applyAlignment="1" applyProtection="1">
      <alignment horizontal="center"/>
    </xf>
    <xf numFmtId="3" fontId="4" fillId="3" borderId="91" xfId="0" applyNumberFormat="1" applyFont="1" applyFill="1" applyBorder="1" applyProtection="1"/>
    <xf numFmtId="0" fontId="1" fillId="3" borderId="108" xfId="1" applyFill="1" applyBorder="1" applyProtection="1"/>
    <xf numFmtId="0" fontId="1" fillId="0" borderId="137" xfId="1" applyFont="1" applyBorder="1" applyAlignment="1" applyProtection="1">
      <alignment horizontal="center"/>
    </xf>
    <xf numFmtId="0" fontId="1" fillId="0" borderId="70" xfId="1" applyBorder="1" applyAlignment="1" applyProtection="1">
      <alignment horizontal="center" vertical="center"/>
    </xf>
    <xf numFmtId="0" fontId="1" fillId="0" borderId="70" xfId="1" applyBorder="1" applyProtection="1">
      <protection locked="0"/>
    </xf>
    <xf numFmtId="3" fontId="4" fillId="11" borderId="43" xfId="0" applyNumberFormat="1" applyFont="1" applyFill="1" applyBorder="1" applyProtection="1">
      <protection locked="0"/>
    </xf>
    <xf numFmtId="3" fontId="4" fillId="11" borderId="30" xfId="0" applyNumberFormat="1" applyFont="1" applyFill="1" applyBorder="1" applyProtection="1">
      <protection locked="0"/>
    </xf>
    <xf numFmtId="3" fontId="4" fillId="11" borderId="31" xfId="0" applyNumberFormat="1" applyFont="1" applyFill="1" applyBorder="1" applyProtection="1">
      <protection locked="0"/>
    </xf>
    <xf numFmtId="3" fontId="4" fillId="11" borderId="44" xfId="0" applyNumberFormat="1" applyFont="1" applyFill="1" applyBorder="1" applyProtection="1">
      <protection locked="0"/>
    </xf>
    <xf numFmtId="0" fontId="1" fillId="3" borderId="137" xfId="1" applyFill="1" applyBorder="1" applyAlignment="1" applyProtection="1">
      <alignment horizontal="right"/>
    </xf>
    <xf numFmtId="0" fontId="1" fillId="0" borderId="74" xfId="1" applyBorder="1" applyAlignment="1" applyProtection="1">
      <protection locked="0"/>
    </xf>
    <xf numFmtId="0" fontId="1" fillId="0" borderId="74" xfId="1" applyBorder="1" applyProtection="1">
      <protection locked="0"/>
    </xf>
    <xf numFmtId="0" fontId="1" fillId="0" borderId="71" xfId="1" applyBorder="1" applyProtection="1">
      <protection locked="0"/>
    </xf>
    <xf numFmtId="0" fontId="1" fillId="0" borderId="134" xfId="1" applyFont="1" applyBorder="1" applyAlignment="1" applyProtection="1">
      <alignment horizontal="center" vertical="center" wrapText="1"/>
    </xf>
    <xf numFmtId="0" fontId="1" fillId="0" borderId="115" xfId="1" applyFont="1" applyBorder="1" applyAlignment="1" applyProtection="1">
      <alignment horizontal="center"/>
    </xf>
    <xf numFmtId="0" fontId="1" fillId="0" borderId="138" xfId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139" xfId="1" applyBorder="1"/>
    <xf numFmtId="0" fontId="1" fillId="0" borderId="75" xfId="1" applyBorder="1" applyProtection="1">
      <protection locked="0"/>
    </xf>
    <xf numFmtId="0" fontId="1" fillId="0" borderId="76" xfId="1" applyBorder="1" applyProtection="1">
      <protection locked="0"/>
    </xf>
    <xf numFmtId="0" fontId="1" fillId="0" borderId="140" xfId="1" applyBorder="1" applyAlignment="1" applyProtection="1">
      <alignment horizontal="right"/>
      <protection locked="0"/>
    </xf>
    <xf numFmtId="0" fontId="1" fillId="0" borderId="95" xfId="1" applyBorder="1" applyAlignment="1" applyProtection="1">
      <alignment horizontal="right"/>
      <protection locked="0"/>
    </xf>
    <xf numFmtId="0" fontId="1" fillId="0" borderId="80" xfId="1" applyBorder="1" applyAlignment="1" applyProtection="1">
      <alignment horizontal="right"/>
      <protection locked="0"/>
    </xf>
    <xf numFmtId="0" fontId="1" fillId="0" borderId="96" xfId="1" applyBorder="1" applyAlignment="1" applyProtection="1">
      <protection locked="0"/>
    </xf>
    <xf numFmtId="0" fontId="1" fillId="0" borderId="52" xfId="1" applyBorder="1" applyAlignment="1" applyProtection="1">
      <alignment horizontal="center" vertical="center"/>
    </xf>
    <xf numFmtId="9" fontId="15" fillId="3" borderId="80" xfId="1" applyNumberFormat="1" applyFont="1" applyFill="1" applyBorder="1" applyAlignment="1" applyProtection="1">
      <alignment horizontal="right"/>
    </xf>
    <xf numFmtId="0" fontId="1" fillId="0" borderId="52" xfId="1" applyBorder="1" applyProtection="1">
      <protection locked="0"/>
    </xf>
    <xf numFmtId="9" fontId="15" fillId="3" borderId="58" xfId="1" applyNumberFormat="1" applyFont="1" applyFill="1" applyBorder="1" applyProtection="1"/>
    <xf numFmtId="9" fontId="15" fillId="3" borderId="80" xfId="1" applyNumberFormat="1" applyFont="1" applyFill="1" applyBorder="1" applyProtection="1"/>
    <xf numFmtId="0" fontId="1" fillId="3" borderId="80" xfId="1" applyFill="1" applyBorder="1" applyAlignment="1" applyProtection="1">
      <alignment horizontal="right"/>
    </xf>
    <xf numFmtId="0" fontId="1" fillId="0" borderId="137" xfId="1" applyBorder="1" applyAlignment="1" applyProtection="1">
      <alignment horizontal="right"/>
      <protection locked="0"/>
    </xf>
    <xf numFmtId="0" fontId="1" fillId="0" borderId="61" xfId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right" vertical="top"/>
    </xf>
    <xf numFmtId="0" fontId="0" fillId="0" borderId="31" xfId="0" applyBorder="1" applyProtection="1">
      <protection locked="0"/>
    </xf>
    <xf numFmtId="49" fontId="11" fillId="4" borderId="16" xfId="0" applyNumberFormat="1" applyFont="1" applyFill="1" applyBorder="1" applyAlignment="1" applyProtection="1">
      <alignment horizontal="right" vertical="top"/>
    </xf>
    <xf numFmtId="3" fontId="11" fillId="4" borderId="13" xfId="0" applyNumberFormat="1" applyFont="1" applyFill="1" applyBorder="1" applyProtection="1">
      <protection locked="0"/>
    </xf>
    <xf numFmtId="3" fontId="11" fillId="4" borderId="14" xfId="0" applyNumberFormat="1" applyFont="1" applyFill="1" applyBorder="1" applyProtection="1">
      <protection locked="0"/>
    </xf>
    <xf numFmtId="0" fontId="9" fillId="3" borderId="10" xfId="0" applyFont="1" applyFill="1" applyBorder="1" applyProtection="1"/>
    <xf numFmtId="3" fontId="0" fillId="0" borderId="10" xfId="0" applyNumberFormat="1" applyBorder="1" applyProtection="1">
      <protection locked="0"/>
    </xf>
    <xf numFmtId="3" fontId="0" fillId="4" borderId="174" xfId="0" applyNumberFormat="1" applyFill="1" applyBorder="1" applyProtection="1">
      <protection locked="0"/>
    </xf>
    <xf numFmtId="3" fontId="0" fillId="4" borderId="8" xfId="0" applyNumberFormat="1" applyFill="1" applyBorder="1" applyProtection="1">
      <protection locked="0"/>
    </xf>
    <xf numFmtId="3" fontId="0" fillId="4" borderId="9" xfId="0" applyNumberForma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4" borderId="12" xfId="0" applyNumberFormat="1" applyFill="1" applyBorder="1" applyProtection="1">
      <protection locked="0"/>
    </xf>
    <xf numFmtId="3" fontId="0" fillId="4" borderId="13" xfId="0" applyNumberFormat="1" applyFill="1" applyBorder="1" applyProtection="1">
      <protection locked="0"/>
    </xf>
    <xf numFmtId="3" fontId="0" fillId="4" borderId="14" xfId="0" applyNumberFormat="1" applyFill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4" borderId="103" xfId="0" applyNumberFormat="1" applyFill="1" applyBorder="1" applyProtection="1">
      <protection locked="0"/>
    </xf>
    <xf numFmtId="3" fontId="0" fillId="4" borderId="18" xfId="0" applyNumberFormat="1" applyFill="1" applyBorder="1" applyProtection="1">
      <protection locked="0"/>
    </xf>
    <xf numFmtId="3" fontId="0" fillId="4" borderId="39" xfId="0" applyNumberFormat="1" applyFill="1" applyBorder="1" applyProtection="1">
      <protection locked="0"/>
    </xf>
    <xf numFmtId="3" fontId="11" fillId="4" borderId="29" xfId="0" applyNumberFormat="1" applyFont="1" applyFill="1" applyBorder="1" applyProtection="1">
      <protection locked="0"/>
    </xf>
    <xf numFmtId="3" fontId="11" fillId="4" borderId="7" xfId="0" applyNumberFormat="1" applyFont="1" applyFill="1" applyBorder="1" applyProtection="1">
      <protection locked="0"/>
    </xf>
    <xf numFmtId="3" fontId="11" fillId="4" borderId="8" xfId="0" applyNumberFormat="1" applyFont="1" applyFill="1" applyBorder="1" applyProtection="1">
      <protection locked="0"/>
    </xf>
    <xf numFmtId="3" fontId="11" fillId="4" borderId="9" xfId="0" applyNumberFormat="1" applyFont="1" applyFill="1" applyBorder="1" applyProtection="1">
      <protection locked="0"/>
    </xf>
    <xf numFmtId="3" fontId="11" fillId="4" borderId="84" xfId="0" applyNumberFormat="1" applyFont="1" applyFill="1" applyBorder="1" applyProtection="1">
      <protection locked="0"/>
    </xf>
    <xf numFmtId="3" fontId="11" fillId="4" borderId="16" xfId="0" applyNumberFormat="1" applyFont="1" applyFill="1" applyBorder="1" applyProtection="1">
      <protection locked="0"/>
    </xf>
    <xf numFmtId="3" fontId="11" fillId="4" borderId="11" xfId="0" applyNumberFormat="1" applyFont="1" applyFill="1" applyBorder="1" applyProtection="1">
      <protection locked="0"/>
    </xf>
    <xf numFmtId="3" fontId="11" fillId="4" borderId="11" xfId="0" applyNumberFormat="1" applyFont="1" applyFill="1" applyBorder="1" applyAlignment="1" applyProtection="1">
      <alignment wrapText="1"/>
      <protection locked="0"/>
    </xf>
    <xf numFmtId="3" fontId="11" fillId="4" borderId="16" xfId="0" applyNumberFormat="1" applyFont="1" applyFill="1" applyBorder="1" applyAlignment="1" applyProtection="1">
      <alignment wrapText="1"/>
      <protection locked="0"/>
    </xf>
    <xf numFmtId="3" fontId="11" fillId="4" borderId="13" xfId="0" applyNumberFormat="1" applyFont="1" applyFill="1" applyBorder="1" applyAlignment="1" applyProtection="1">
      <alignment wrapText="1"/>
      <protection locked="0"/>
    </xf>
    <xf numFmtId="3" fontId="11" fillId="4" borderId="14" xfId="0" applyNumberFormat="1" applyFont="1" applyFill="1" applyBorder="1" applyAlignment="1" applyProtection="1">
      <alignment wrapText="1"/>
      <protection locked="0"/>
    </xf>
    <xf numFmtId="3" fontId="11" fillId="4" borderId="84" xfId="0" applyNumberFormat="1" applyFont="1" applyFill="1" applyBorder="1" applyAlignment="1" applyProtection="1">
      <alignment wrapText="1"/>
      <protection locked="0"/>
    </xf>
    <xf numFmtId="0" fontId="11" fillId="4" borderId="32" xfId="0" applyFont="1" applyFill="1" applyBorder="1" applyProtection="1">
      <protection locked="0"/>
    </xf>
    <xf numFmtId="0" fontId="11" fillId="4" borderId="21" xfId="0" applyFont="1" applyFill="1" applyBorder="1" applyProtection="1">
      <protection locked="0"/>
    </xf>
    <xf numFmtId="3" fontId="4" fillId="3" borderId="13" xfId="0" applyNumberFormat="1" applyFont="1" applyFill="1" applyBorder="1" applyProtection="1"/>
    <xf numFmtId="3" fontId="0" fillId="0" borderId="37" xfId="0" applyNumberFormat="1" applyBorder="1" applyProtection="1">
      <protection locked="0"/>
    </xf>
    <xf numFmtId="0" fontId="25" fillId="0" borderId="13" xfId="2" applyFont="1" applyFill="1" applyBorder="1" applyAlignment="1" applyProtection="1">
      <alignment horizontal="right" vertical="center"/>
    </xf>
    <xf numFmtId="0" fontId="25" fillId="0" borderId="13" xfId="2" applyFont="1" applyFill="1" applyBorder="1" applyAlignment="1" applyProtection="1">
      <alignment horizontal="center" vertical="center"/>
    </xf>
    <xf numFmtId="0" fontId="25" fillId="0" borderId="13" xfId="2" applyFont="1" applyFill="1" applyBorder="1" applyAlignment="1">
      <alignment horizontal="right" vertical="center"/>
    </xf>
    <xf numFmtId="1" fontId="26" fillId="0" borderId="13" xfId="2" applyNumberFormat="1" applyFont="1" applyFill="1" applyBorder="1" applyAlignment="1" applyProtection="1">
      <alignment horizontal="center" vertical="center"/>
      <protection locked="0"/>
    </xf>
    <xf numFmtId="3" fontId="25" fillId="0" borderId="13" xfId="2" applyNumberFormat="1" applyFont="1" applyFill="1" applyBorder="1" applyAlignment="1" applyProtection="1">
      <alignment horizontal="right" vertical="center"/>
    </xf>
    <xf numFmtId="0" fontId="27" fillId="0" borderId="13" xfId="2" applyFont="1" applyFill="1" applyBorder="1" applyAlignment="1" applyProtection="1">
      <alignment horizontal="right" vertical="center"/>
    </xf>
    <xf numFmtId="1" fontId="26" fillId="0" borderId="13" xfId="2" applyNumberFormat="1" applyFont="1" applyFill="1" applyBorder="1" applyAlignment="1" applyProtection="1">
      <alignment horizontal="right" vertical="center"/>
      <protection locked="0"/>
    </xf>
    <xf numFmtId="0" fontId="25" fillId="0" borderId="13" xfId="2" applyFont="1" applyFill="1" applyBorder="1" applyAlignment="1" applyProtection="1">
      <alignment horizontal="right" vertical="center"/>
      <protection locked="0"/>
    </xf>
    <xf numFmtId="0" fontId="26" fillId="0" borderId="13" xfId="2" applyFont="1" applyFill="1" applyBorder="1" applyAlignment="1" applyProtection="1">
      <alignment horizontal="right"/>
    </xf>
    <xf numFmtId="1" fontId="25" fillId="0" borderId="13" xfId="2" applyNumberFormat="1" applyFont="1" applyFill="1" applyBorder="1" applyAlignment="1" applyProtection="1">
      <alignment horizontal="right" vertical="center"/>
    </xf>
    <xf numFmtId="1" fontId="26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5" fillId="9" borderId="13" xfId="2" applyFont="1" applyFill="1" applyBorder="1" applyAlignment="1">
      <alignment horizontal="right" vertical="center"/>
    </xf>
    <xf numFmtId="3" fontId="25" fillId="9" borderId="13" xfId="2" applyNumberFormat="1" applyFont="1" applyFill="1" applyBorder="1" applyAlignment="1">
      <alignment horizontal="right" vertical="center"/>
    </xf>
    <xf numFmtId="0" fontId="25" fillId="9" borderId="13" xfId="2" applyFont="1" applyFill="1" applyBorder="1" applyAlignment="1" applyProtection="1">
      <alignment horizontal="right" vertical="center"/>
    </xf>
    <xf numFmtId="1" fontId="25" fillId="9" borderId="13" xfId="2" applyNumberFormat="1" applyFont="1" applyFill="1" applyBorder="1" applyAlignment="1" applyProtection="1">
      <alignment horizontal="right" vertical="center"/>
    </xf>
    <xf numFmtId="0" fontId="22" fillId="9" borderId="0" xfId="2" applyFont="1" applyFill="1"/>
    <xf numFmtId="0" fontId="0" fillId="0" borderId="0" xfId="0" applyNumberFormat="1" applyFont="1" applyBorder="1" applyAlignment="1">
      <alignment horizontal="left" wrapText="1"/>
    </xf>
    <xf numFmtId="0" fontId="11" fillId="4" borderId="13" xfId="0" applyFont="1" applyFill="1" applyBorder="1" applyAlignment="1" applyProtection="1">
      <alignment horizontal="left" vertical="center" wrapText="1"/>
    </xf>
    <xf numFmtId="49" fontId="11" fillId="4" borderId="13" xfId="0" applyNumberFormat="1" applyFont="1" applyFill="1" applyBorder="1" applyAlignment="1" applyProtection="1">
      <alignment horizontal="left" wrapText="1"/>
    </xf>
    <xf numFmtId="0" fontId="11" fillId="4" borderId="22" xfId="0" applyFont="1" applyFill="1" applyBorder="1" applyAlignment="1" applyProtection="1">
      <alignment horizontal="left" vertical="center"/>
    </xf>
    <xf numFmtId="0" fontId="11" fillId="4" borderId="13" xfId="0" applyFont="1" applyFill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right" vertical="top"/>
    </xf>
    <xf numFmtId="0" fontId="8" fillId="0" borderId="13" xfId="0" applyFont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top" wrapText="1"/>
    </xf>
    <xf numFmtId="49" fontId="11" fillId="4" borderId="13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49" fontId="10" fillId="0" borderId="125" xfId="0" applyNumberFormat="1" applyFont="1" applyBorder="1" applyAlignment="1" applyProtection="1">
      <alignment horizontal="left"/>
    </xf>
    <xf numFmtId="0" fontId="8" fillId="0" borderId="41" xfId="0" applyFont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10" borderId="23" xfId="0" applyFont="1" applyFill="1" applyBorder="1" applyAlignment="1" applyProtection="1">
      <alignment horizontal="left" vertical="center"/>
    </xf>
    <xf numFmtId="0" fontId="11" fillId="10" borderId="143" xfId="0" applyFont="1" applyFill="1" applyBorder="1" applyAlignment="1" applyProtection="1">
      <alignment horizontal="left" vertical="center"/>
    </xf>
    <xf numFmtId="0" fontId="11" fillId="10" borderId="14" xfId="0" applyFont="1" applyFill="1" applyBorder="1" applyAlignment="1" applyProtection="1">
      <alignment horizontal="left" vertical="center"/>
    </xf>
    <xf numFmtId="0" fontId="11" fillId="10" borderId="12" xfId="0" applyFont="1" applyFill="1" applyBorder="1" applyAlignment="1" applyProtection="1">
      <alignment horizontal="left" vertical="center"/>
    </xf>
    <xf numFmtId="49" fontId="11" fillId="10" borderId="14" xfId="0" applyNumberFormat="1" applyFont="1" applyFill="1" applyBorder="1" applyAlignment="1" applyProtection="1">
      <alignment horizontal="left" vertical="center"/>
    </xf>
    <xf numFmtId="49" fontId="11" fillId="10" borderId="12" xfId="0" applyNumberFormat="1" applyFont="1" applyFill="1" applyBorder="1" applyAlignment="1" applyProtection="1">
      <alignment horizontal="left" vertical="center"/>
    </xf>
    <xf numFmtId="49" fontId="11" fillId="9" borderId="142" xfId="0" applyNumberFormat="1" applyFont="1" applyFill="1" applyBorder="1" applyAlignment="1" applyProtection="1">
      <alignment horizontal="left" vertical="center" wrapText="1"/>
    </xf>
    <xf numFmtId="49" fontId="11" fillId="9" borderId="144" xfId="0" applyNumberFormat="1" applyFont="1" applyFill="1" applyBorder="1" applyAlignment="1" applyProtection="1">
      <alignment horizontal="left" vertical="center" wrapText="1"/>
    </xf>
    <xf numFmtId="0" fontId="11" fillId="10" borderId="14" xfId="0" applyFont="1" applyFill="1" applyBorder="1" applyAlignment="1" applyProtection="1">
      <alignment horizontal="left" vertical="center" wrapText="1"/>
    </xf>
    <xf numFmtId="0" fontId="11" fillId="10" borderId="110" xfId="0" applyFont="1" applyFill="1" applyBorder="1" applyAlignment="1" applyProtection="1">
      <alignment horizontal="left" vertical="center" wrapText="1"/>
    </xf>
    <xf numFmtId="0" fontId="8" fillId="0" borderId="145" xfId="0" applyFont="1" applyFill="1" applyBorder="1" applyAlignment="1" applyProtection="1">
      <alignment horizontal="center" vertical="center" wrapText="1"/>
    </xf>
    <xf numFmtId="0" fontId="8" fillId="0" borderId="146" xfId="0" applyFont="1" applyFill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147" xfId="0" applyFont="1" applyFill="1" applyBorder="1" applyAlignment="1" applyProtection="1">
      <alignment horizontal="center" vertical="center" wrapText="1"/>
    </xf>
    <xf numFmtId="0" fontId="8" fillId="5" borderId="117" xfId="0" applyNumberFormat="1" applyFont="1" applyFill="1" applyBorder="1" applyAlignment="1" applyProtection="1">
      <alignment horizontal="center" wrapText="1"/>
    </xf>
    <xf numFmtId="0" fontId="8" fillId="5" borderId="154" xfId="0" applyNumberFormat="1" applyFont="1" applyFill="1" applyBorder="1" applyAlignment="1" applyProtection="1">
      <alignment horizontal="center" wrapText="1"/>
    </xf>
    <xf numFmtId="0" fontId="8" fillId="5" borderId="139" xfId="0" applyNumberFormat="1" applyFont="1" applyFill="1" applyBorder="1" applyAlignment="1" applyProtection="1">
      <alignment horizontal="center" wrapText="1"/>
    </xf>
    <xf numFmtId="0" fontId="8" fillId="5" borderId="69" xfId="0" applyFont="1" applyFill="1" applyBorder="1" applyAlignment="1" applyProtection="1">
      <alignment horizontal="center"/>
    </xf>
    <xf numFmtId="0" fontId="8" fillId="5" borderId="70" xfId="0" applyFont="1" applyFill="1" applyBorder="1" applyAlignment="1" applyProtection="1">
      <alignment horizontal="center"/>
    </xf>
    <xf numFmtId="0" fontId="8" fillId="5" borderId="79" xfId="0" applyFont="1" applyFill="1" applyBorder="1" applyAlignment="1" applyProtection="1">
      <alignment horizontal="center"/>
    </xf>
    <xf numFmtId="0" fontId="2" fillId="0" borderId="157" xfId="0" applyFont="1" applyBorder="1" applyAlignment="1" applyProtection="1">
      <alignment horizontal="center"/>
    </xf>
    <xf numFmtId="0" fontId="2" fillId="0" borderId="134" xfId="0" applyFont="1" applyBorder="1" applyAlignment="1" applyProtection="1">
      <alignment horizontal="center"/>
    </xf>
    <xf numFmtId="0" fontId="11" fillId="9" borderId="141" xfId="0" applyFont="1" applyFill="1" applyBorder="1" applyAlignment="1" applyProtection="1">
      <alignment horizontal="left" vertical="center" wrapText="1"/>
    </xf>
    <xf numFmtId="0" fontId="11" fillId="9" borderId="158" xfId="0" applyFont="1" applyFill="1" applyBorder="1" applyAlignment="1" applyProtection="1">
      <alignment horizontal="left" vertical="center" wrapText="1"/>
    </xf>
    <xf numFmtId="0" fontId="8" fillId="5" borderId="135" xfId="0" applyFont="1" applyFill="1" applyBorder="1" applyAlignment="1" applyProtection="1">
      <alignment horizontal="center"/>
    </xf>
    <xf numFmtId="0" fontId="8" fillId="5" borderId="65" xfId="0" applyFont="1" applyFill="1" applyBorder="1" applyAlignment="1" applyProtection="1">
      <alignment horizontal="center"/>
    </xf>
    <xf numFmtId="0" fontId="8" fillId="5" borderId="159" xfId="0" applyFont="1" applyFill="1" applyBorder="1" applyAlignment="1" applyProtection="1">
      <alignment horizontal="center"/>
    </xf>
    <xf numFmtId="0" fontId="8" fillId="0" borderId="78" xfId="0" applyFont="1" applyBorder="1" applyAlignment="1" applyProtection="1">
      <alignment horizontal="left"/>
    </xf>
    <xf numFmtId="0" fontId="8" fillId="0" borderId="156" xfId="0" applyFont="1" applyBorder="1" applyAlignment="1" applyProtection="1">
      <alignment horizontal="left"/>
    </xf>
    <xf numFmtId="0" fontId="8" fillId="7" borderId="78" xfId="0" applyFont="1" applyFill="1" applyBorder="1" applyAlignment="1" applyProtection="1">
      <alignment horizontal="left"/>
    </xf>
    <xf numFmtId="0" fontId="8" fillId="7" borderId="156" xfId="0" applyFont="1" applyFill="1" applyBorder="1" applyAlignment="1" applyProtection="1">
      <alignment horizontal="left"/>
    </xf>
    <xf numFmtId="0" fontId="8" fillId="5" borderId="73" xfId="0" applyFont="1" applyFill="1" applyBorder="1" applyAlignment="1" applyProtection="1">
      <alignment horizontal="center"/>
    </xf>
    <xf numFmtId="0" fontId="8" fillId="5" borderId="74" xfId="0" applyFont="1" applyFill="1" applyBorder="1" applyAlignment="1" applyProtection="1">
      <alignment horizontal="center"/>
    </xf>
    <xf numFmtId="0" fontId="8" fillId="0" borderId="77" xfId="0" applyFont="1" applyBorder="1" applyAlignment="1" applyProtection="1">
      <alignment horizontal="left"/>
    </xf>
    <xf numFmtId="0" fontId="8" fillId="0" borderId="115" xfId="0" applyFont="1" applyBorder="1" applyAlignment="1" applyProtection="1">
      <alignment horizontal="left"/>
    </xf>
    <xf numFmtId="49" fontId="8" fillId="0" borderId="153" xfId="0" applyNumberFormat="1" applyFont="1" applyBorder="1" applyAlignment="1" applyProtection="1">
      <alignment horizontal="center" vertical="top"/>
    </xf>
    <xf numFmtId="49" fontId="8" fillId="0" borderId="64" xfId="0" applyNumberFormat="1" applyFont="1" applyBorder="1" applyAlignment="1" applyProtection="1">
      <alignment horizontal="center" vertical="top"/>
    </xf>
    <xf numFmtId="0" fontId="8" fillId="0" borderId="78" xfId="0" applyFont="1" applyBorder="1" applyAlignment="1" applyProtection="1">
      <alignment horizontal="center"/>
    </xf>
    <xf numFmtId="0" fontId="8" fillId="0" borderId="154" xfId="0" applyFont="1" applyBorder="1" applyAlignment="1" applyProtection="1">
      <alignment horizontal="center"/>
    </xf>
    <xf numFmtId="0" fontId="10" fillId="0" borderId="15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96" xfId="0" applyFont="1" applyBorder="1" applyAlignment="1" applyProtection="1">
      <alignment horizontal="left" vertical="top"/>
    </xf>
    <xf numFmtId="49" fontId="8" fillId="0" borderId="51" xfId="0" applyNumberFormat="1" applyFont="1" applyBorder="1" applyAlignment="1" applyProtection="1">
      <alignment horizontal="right" vertical="top"/>
    </xf>
    <xf numFmtId="49" fontId="8" fillId="0" borderId="64" xfId="0" applyNumberFormat="1" applyFont="1" applyBorder="1" applyAlignment="1" applyProtection="1">
      <alignment horizontal="right" vertical="top"/>
    </xf>
    <xf numFmtId="0" fontId="0" fillId="8" borderId="135" xfId="0" applyFill="1" applyBorder="1" applyAlignment="1" applyProtection="1">
      <alignment horizontal="left"/>
    </xf>
    <xf numFmtId="0" fontId="0" fillId="8" borderId="69" xfId="0" applyFill="1" applyBorder="1" applyAlignment="1" applyProtection="1">
      <alignment horizontal="left"/>
    </xf>
    <xf numFmtId="0" fontId="0" fillId="8" borderId="136" xfId="0" applyFill="1" applyBorder="1" applyAlignment="1" applyProtection="1">
      <alignment horizontal="left"/>
    </xf>
    <xf numFmtId="0" fontId="2" fillId="8" borderId="148" xfId="0" applyFont="1" applyFill="1" applyBorder="1" applyAlignment="1" applyProtection="1">
      <alignment horizontal="center"/>
    </xf>
    <xf numFmtId="0" fontId="2" fillId="8" borderId="129" xfId="0" applyFont="1" applyFill="1" applyBorder="1" applyAlignment="1" applyProtection="1">
      <alignment horizontal="center"/>
    </xf>
    <xf numFmtId="0" fontId="2" fillId="8" borderId="149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center"/>
    </xf>
    <xf numFmtId="0" fontId="2" fillId="8" borderId="150" xfId="0" applyFont="1" applyFill="1" applyBorder="1" applyAlignment="1" applyProtection="1">
      <alignment horizontal="center"/>
    </xf>
    <xf numFmtId="0" fontId="2" fillId="8" borderId="151" xfId="0" applyFont="1" applyFill="1" applyBorder="1" applyAlignment="1" applyProtection="1">
      <alignment horizontal="center"/>
    </xf>
    <xf numFmtId="0" fontId="8" fillId="0" borderId="128" xfId="0" applyFont="1" applyBorder="1" applyAlignment="1" applyProtection="1">
      <alignment horizontal="center" wrapText="1"/>
    </xf>
    <xf numFmtId="0" fontId="8" fillId="0" borderId="152" xfId="0" applyFont="1" applyBorder="1" applyAlignment="1" applyProtection="1">
      <alignment horizontal="center" wrapText="1"/>
    </xf>
    <xf numFmtId="49" fontId="0" fillId="0" borderId="140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151" xfId="0" applyNumberFormat="1" applyFont="1" applyBorder="1" applyAlignment="1">
      <alignment horizontal="center"/>
    </xf>
    <xf numFmtId="0" fontId="8" fillId="0" borderId="5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left" vertical="top"/>
    </xf>
    <xf numFmtId="0" fontId="4" fillId="0" borderId="84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top" wrapText="1"/>
    </xf>
    <xf numFmtId="0" fontId="8" fillId="0" borderId="125" xfId="0" applyFont="1" applyBorder="1" applyAlignment="1" applyProtection="1">
      <alignment horizontal="left" vertical="top" wrapText="1"/>
    </xf>
    <xf numFmtId="0" fontId="8" fillId="0" borderId="161" xfId="0" applyFont="1" applyBorder="1" applyAlignment="1" applyProtection="1">
      <alignment horizontal="left" vertical="top" wrapText="1"/>
    </xf>
    <xf numFmtId="0" fontId="8" fillId="0" borderId="126" xfId="0" applyFont="1" applyBorder="1" applyAlignment="1" applyProtection="1">
      <alignment horizontal="center" vertical="top"/>
    </xf>
    <xf numFmtId="0" fontId="5" fillId="0" borderId="0" xfId="0" applyFont="1" applyBorder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60" xfId="0" applyFont="1" applyBorder="1" applyAlignment="1">
      <alignment horizontal="center" wrapText="1"/>
    </xf>
    <xf numFmtId="0" fontId="8" fillId="12" borderId="126" xfId="0" applyFont="1" applyFill="1" applyBorder="1" applyAlignment="1" applyProtection="1">
      <alignment horizontal="left" vertical="top"/>
    </xf>
    <xf numFmtId="0" fontId="8" fillId="9" borderId="6" xfId="0" applyFont="1" applyFill="1" applyBorder="1" applyAlignment="1" applyProtection="1">
      <alignment horizontal="left" vertical="top" wrapText="1"/>
    </xf>
    <xf numFmtId="0" fontId="8" fillId="9" borderId="125" xfId="0" applyFont="1" applyFill="1" applyBorder="1" applyAlignment="1" applyProtection="1">
      <alignment horizontal="left" vertical="top" wrapText="1"/>
    </xf>
    <xf numFmtId="0" fontId="8" fillId="9" borderId="16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 vertical="center"/>
    </xf>
    <xf numFmtId="0" fontId="1" fillId="0" borderId="162" xfId="1" applyFont="1" applyBorder="1" applyAlignment="1" applyProtection="1">
      <alignment horizontal="center" vertical="center" wrapText="1"/>
    </xf>
    <xf numFmtId="0" fontId="1" fillId="0" borderId="15" xfId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left" vertical="center"/>
    </xf>
    <xf numFmtId="0" fontId="1" fillId="3" borderId="5" xfId="1" applyFill="1" applyBorder="1" applyAlignment="1" applyProtection="1"/>
    <xf numFmtId="9" fontId="15" fillId="3" borderId="2" xfId="1" applyNumberFormat="1" applyFont="1" applyFill="1" applyBorder="1" applyAlignment="1" applyProtection="1"/>
    <xf numFmtId="0" fontId="1" fillId="0" borderId="26" xfId="1" applyFont="1" applyBorder="1" applyAlignment="1" applyProtection="1">
      <alignment horizontal="center" vertical="center" wrapText="1"/>
    </xf>
    <xf numFmtId="0" fontId="1" fillId="0" borderId="23" xfId="1" applyFont="1" applyBorder="1" applyAlignment="1" applyProtection="1">
      <alignment horizontal="left" vertical="center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45" xfId="1" applyFont="1" applyBorder="1" applyAlignment="1" applyProtection="1">
      <alignment horizontal="center" vertical="center"/>
    </xf>
    <xf numFmtId="0" fontId="14" fillId="0" borderId="29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 applyProtection="1">
      <alignment horizontal="center" wrapText="1"/>
      <protection locked="0"/>
    </xf>
    <xf numFmtId="0" fontId="13" fillId="0" borderId="160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4" fillId="0" borderId="10" xfId="1" applyFont="1" applyBorder="1" applyAlignment="1" applyProtection="1">
      <alignment horizontal="center" vertical="center"/>
    </xf>
    <xf numFmtId="0" fontId="14" fillId="0" borderId="43" xfId="1" applyFont="1" applyBorder="1" applyAlignment="1" applyProtection="1">
      <alignment horizontal="center" vertical="center"/>
    </xf>
    <xf numFmtId="0" fontId="1" fillId="0" borderId="52" xfId="1" applyBorder="1" applyAlignment="1" applyProtection="1">
      <alignment horizontal="center" vertical="center"/>
    </xf>
    <xf numFmtId="0" fontId="1" fillId="0" borderId="68" xfId="1" applyBorder="1" applyAlignment="1" applyProtection="1">
      <alignment horizontal="center" vertical="center"/>
    </xf>
    <xf numFmtId="0" fontId="1" fillId="0" borderId="149" xfId="1" applyFont="1" applyBorder="1" applyAlignment="1" applyProtection="1">
      <alignment horizontal="left" wrapText="1"/>
    </xf>
    <xf numFmtId="0" fontId="1" fillId="0" borderId="167" xfId="1" applyFont="1" applyBorder="1" applyAlignment="1" applyProtection="1">
      <alignment horizontal="left" wrapText="1"/>
    </xf>
    <xf numFmtId="0" fontId="1" fillId="0" borderId="66" xfId="1" applyFont="1" applyBorder="1" applyAlignment="1" applyProtection="1">
      <alignment horizontal="left" wrapText="1"/>
    </xf>
    <xf numFmtId="0" fontId="1" fillId="0" borderId="67" xfId="1" applyFont="1" applyBorder="1" applyAlignment="1" applyProtection="1">
      <alignment horizontal="left" wrapText="1"/>
    </xf>
    <xf numFmtId="0" fontId="1" fillId="0" borderId="168" xfId="1" applyFont="1" applyBorder="1" applyAlignment="1" applyProtection="1">
      <alignment horizontal="left" wrapText="1"/>
    </xf>
    <xf numFmtId="0" fontId="1" fillId="0" borderId="169" xfId="1" applyFont="1" applyBorder="1" applyAlignment="1" applyProtection="1">
      <alignment horizontal="left" wrapText="1"/>
    </xf>
    <xf numFmtId="0" fontId="1" fillId="0" borderId="170" xfId="1" applyFont="1" applyBorder="1" applyAlignment="1" applyProtection="1">
      <alignment horizontal="center" vertical="center"/>
    </xf>
    <xf numFmtId="0" fontId="1" fillId="0" borderId="63" xfId="1" applyFont="1" applyBorder="1" applyAlignment="1" applyProtection="1">
      <alignment horizontal="center" vertical="center"/>
    </xf>
    <xf numFmtId="0" fontId="1" fillId="0" borderId="171" xfId="1" applyFont="1" applyBorder="1" applyAlignment="1" applyProtection="1">
      <alignment horizontal="center" vertical="center"/>
    </xf>
    <xf numFmtId="0" fontId="1" fillId="0" borderId="147" xfId="1" applyFont="1" applyBorder="1" applyAlignment="1" applyProtection="1">
      <alignment horizontal="center" vertical="center"/>
    </xf>
    <xf numFmtId="0" fontId="1" fillId="0" borderId="78" xfId="1" applyFont="1" applyBorder="1" applyAlignment="1" applyProtection="1">
      <alignment horizontal="left" wrapText="1"/>
    </xf>
    <xf numFmtId="0" fontId="1" fillId="0" borderId="74" xfId="1" applyFont="1" applyBorder="1" applyAlignment="1" applyProtection="1">
      <alignment horizontal="left" wrapText="1"/>
    </xf>
    <xf numFmtId="0" fontId="1" fillId="0" borderId="111" xfId="1" applyBorder="1" applyAlignment="1" applyProtection="1">
      <alignment horizontal="center" vertical="center"/>
    </xf>
    <xf numFmtId="0" fontId="1" fillId="0" borderId="173" xfId="1" applyBorder="1" applyAlignment="1" applyProtection="1">
      <alignment horizontal="center" vertical="center"/>
    </xf>
    <xf numFmtId="0" fontId="1" fillId="0" borderId="164" xfId="1" applyFont="1" applyBorder="1" applyAlignment="1" applyProtection="1">
      <alignment horizontal="center" wrapText="1"/>
    </xf>
    <xf numFmtId="0" fontId="1" fillId="0" borderId="165" xfId="1" applyFont="1" applyBorder="1" applyAlignment="1" applyProtection="1">
      <alignment horizontal="center" wrapText="1"/>
    </xf>
    <xf numFmtId="0" fontId="1" fillId="0" borderId="166" xfId="1" applyFont="1" applyBorder="1" applyAlignment="1" applyProtection="1">
      <alignment horizontal="center" wrapText="1"/>
    </xf>
    <xf numFmtId="0" fontId="1" fillId="0" borderId="1" xfId="1" applyFont="1" applyBorder="1" applyAlignment="1" applyProtection="1">
      <alignment horizontal="center"/>
      <protection locked="0"/>
    </xf>
    <xf numFmtId="0" fontId="16" fillId="0" borderId="0" xfId="1" applyFont="1" applyBorder="1" applyAlignment="1">
      <alignment horizontal="center" wrapText="1"/>
    </xf>
    <xf numFmtId="0" fontId="17" fillId="0" borderId="160" xfId="1" applyFont="1" applyBorder="1" applyAlignment="1">
      <alignment horizontal="center" vertical="top" wrapText="1"/>
    </xf>
    <xf numFmtId="0" fontId="16" fillId="0" borderId="0" xfId="1" applyFont="1" applyBorder="1" applyAlignment="1" applyProtection="1">
      <alignment horizontal="center" wrapText="1"/>
    </xf>
    <xf numFmtId="0" fontId="1" fillId="0" borderId="104" xfId="1" applyFont="1" applyBorder="1" applyAlignment="1" applyProtection="1">
      <alignment horizontal="center" vertical="center"/>
    </xf>
    <xf numFmtId="0" fontId="1" fillId="0" borderId="172" xfId="1" applyFont="1" applyBorder="1" applyAlignment="1" applyProtection="1">
      <alignment horizontal="center" vertical="center"/>
    </xf>
    <xf numFmtId="0" fontId="25" fillId="9" borderId="52" xfId="2" applyFont="1" applyFill="1" applyBorder="1" applyAlignment="1" applyProtection="1">
      <alignment horizontal="center" vertical="center" wrapText="1"/>
    </xf>
    <xf numFmtId="0" fontId="25" fillId="9" borderId="68" xfId="2" applyFont="1" applyFill="1" applyBorder="1" applyAlignment="1" applyProtection="1">
      <alignment horizontal="center" vertical="center" wrapText="1"/>
    </xf>
    <xf numFmtId="0" fontId="25" fillId="9" borderId="70" xfId="2" applyFont="1" applyFill="1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3" fillId="0" borderId="67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126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top" wrapText="1"/>
    </xf>
    <xf numFmtId="0" fontId="0" fillId="0" borderId="26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/>
    </xf>
    <xf numFmtId="0" fontId="0" fillId="0" borderId="163" xfId="0" applyFont="1" applyBorder="1" applyAlignment="1" applyProtection="1">
      <alignment horizontal="left" vertical="top" wrapText="1"/>
    </xf>
    <xf numFmtId="0" fontId="0" fillId="0" borderId="26" xfId="0" applyFont="1" applyBorder="1" applyAlignment="1" applyProtection="1">
      <alignment horizontal="left" vertical="top"/>
    </xf>
    <xf numFmtId="0" fontId="2" fillId="0" borderId="4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0"/>
  <sheetViews>
    <sheetView topLeftCell="A4" zoomScale="75" zoomScaleNormal="75" zoomScaleSheetLayoutView="75" workbookViewId="0">
      <selection activeCell="I8" sqref="I8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C1" s="398" t="s">
        <v>222</v>
      </c>
      <c r="D1" s="399"/>
      <c r="E1" s="399"/>
    </row>
    <row r="2" spans="1:8" ht="12.75" customHeight="1">
      <c r="B2" s="400" t="s">
        <v>0</v>
      </c>
      <c r="C2" s="400"/>
      <c r="D2" s="400"/>
      <c r="E2" s="400"/>
      <c r="F2" s="400"/>
    </row>
    <row r="3" spans="1:8" ht="17.25" customHeight="1">
      <c r="B3" s="401" t="s">
        <v>1</v>
      </c>
      <c r="C3" s="401"/>
      <c r="D3" s="2"/>
      <c r="E3" s="3"/>
      <c r="F3" s="3"/>
    </row>
    <row r="4" spans="1:8" ht="12.75" customHeight="1">
      <c r="A4" t="s">
        <v>2</v>
      </c>
      <c r="B4" s="402" t="s">
        <v>180</v>
      </c>
      <c r="C4" s="402"/>
      <c r="D4" s="402"/>
      <c r="E4" s="402"/>
      <c r="F4" s="402"/>
      <c r="G4" s="402"/>
      <c r="H4" s="402"/>
    </row>
    <row r="5" spans="1:8" ht="37.5" customHeight="1">
      <c r="B5" s="402"/>
      <c r="C5" s="402"/>
      <c r="D5" s="402"/>
      <c r="E5" s="402"/>
      <c r="F5" s="402"/>
      <c r="G5" s="402"/>
      <c r="H5" s="402"/>
    </row>
    <row r="6" spans="1:8" ht="13.5" customHeight="1">
      <c r="B6" s="4"/>
      <c r="C6" s="4"/>
      <c r="D6" s="4"/>
    </row>
    <row r="7" spans="1:8" ht="16.5" thickBot="1">
      <c r="B7" s="5"/>
      <c r="C7" s="5" t="s">
        <v>3</v>
      </c>
      <c r="D7" s="6" t="s">
        <v>4</v>
      </c>
      <c r="E7" s="7">
        <v>41548</v>
      </c>
      <c r="F7" s="8" t="s">
        <v>5</v>
      </c>
      <c r="G7" s="9">
        <v>41639</v>
      </c>
      <c r="H7" s="10"/>
    </row>
    <row r="8" spans="1:8" ht="15.75">
      <c r="B8" s="5"/>
      <c r="C8" s="5"/>
      <c r="D8" s="5"/>
      <c r="G8" s="10"/>
      <c r="H8" s="10"/>
    </row>
    <row r="9" spans="1:8" ht="30.75" customHeight="1">
      <c r="B9" s="11"/>
      <c r="C9" s="405" t="s">
        <v>6</v>
      </c>
      <c r="D9" s="405"/>
      <c r="E9" s="405"/>
      <c r="F9" s="405"/>
      <c r="G9" s="405"/>
      <c r="H9" s="12"/>
    </row>
    <row r="10" spans="1:8" ht="12.75" customHeight="1" thickBot="1">
      <c r="B10" s="11"/>
      <c r="C10" s="12"/>
      <c r="D10" s="12"/>
      <c r="E10" s="12"/>
      <c r="F10" s="12"/>
      <c r="G10" s="12"/>
      <c r="H10" s="12"/>
    </row>
    <row r="11" spans="1:8" ht="12.75" customHeight="1" thickBot="1">
      <c r="B11" s="13"/>
      <c r="C11" s="14"/>
      <c r="D11" s="14"/>
      <c r="E11" s="15" t="s">
        <v>7</v>
      </c>
      <c r="F11" s="15" t="s">
        <v>8</v>
      </c>
      <c r="G11" s="16" t="s">
        <v>9</v>
      </c>
      <c r="H11" s="17" t="s">
        <v>10</v>
      </c>
    </row>
    <row r="12" spans="1:8" ht="13.5" thickBot="1">
      <c r="B12" s="18" t="s">
        <v>11</v>
      </c>
      <c r="C12" s="15" t="s">
        <v>12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1:8" ht="15">
      <c r="B13" s="20" t="s">
        <v>13</v>
      </c>
      <c r="C13" s="407" t="s">
        <v>14</v>
      </c>
      <c r="D13" s="407"/>
      <c r="E13" s="21">
        <v>37</v>
      </c>
      <c r="F13" s="21">
        <v>51</v>
      </c>
      <c r="G13" s="22">
        <v>46</v>
      </c>
      <c r="H13" s="23">
        <f t="shared" ref="H13:H18" si="0">SUM(E13:G13)</f>
        <v>134</v>
      </c>
    </row>
    <row r="14" spans="1:8" ht="15">
      <c r="B14" s="24" t="s">
        <v>15</v>
      </c>
      <c r="C14" s="394" t="s">
        <v>16</v>
      </c>
      <c r="D14" s="394"/>
      <c r="E14" s="25">
        <v>6</v>
      </c>
      <c r="F14" s="26">
        <v>5</v>
      </c>
      <c r="G14" s="27">
        <v>2</v>
      </c>
      <c r="H14" s="28">
        <f t="shared" si="0"/>
        <v>13</v>
      </c>
    </row>
    <row r="15" spans="1:8" ht="15">
      <c r="B15" s="29" t="s">
        <v>17</v>
      </c>
      <c r="C15" s="394" t="s">
        <v>18</v>
      </c>
      <c r="D15" s="394"/>
      <c r="E15" s="26">
        <v>5</v>
      </c>
      <c r="F15" s="26">
        <v>3</v>
      </c>
      <c r="G15" s="30">
        <v>12</v>
      </c>
      <c r="H15" s="28">
        <f t="shared" si="0"/>
        <v>20</v>
      </c>
    </row>
    <row r="16" spans="1:8" ht="15">
      <c r="B16" s="29" t="s">
        <v>19</v>
      </c>
      <c r="C16" s="336" t="s">
        <v>181</v>
      </c>
      <c r="D16" s="336"/>
      <c r="E16" s="26"/>
      <c r="F16" s="26">
        <v>2</v>
      </c>
      <c r="G16" s="338"/>
      <c r="H16" s="28">
        <f t="shared" si="0"/>
        <v>2</v>
      </c>
    </row>
    <row r="17" spans="2:8" ht="15">
      <c r="B17" s="29" t="s">
        <v>21</v>
      </c>
      <c r="C17" s="394" t="s">
        <v>20</v>
      </c>
      <c r="D17" s="394"/>
      <c r="E17" s="26">
        <v>4</v>
      </c>
      <c r="F17" s="26">
        <v>28</v>
      </c>
      <c r="G17" s="242">
        <v>19</v>
      </c>
      <c r="H17" s="28">
        <f t="shared" si="0"/>
        <v>51</v>
      </c>
    </row>
    <row r="18" spans="2:8" ht="15">
      <c r="B18" s="393" t="s">
        <v>23</v>
      </c>
      <c r="C18" s="394" t="s">
        <v>22</v>
      </c>
      <c r="D18" s="394"/>
      <c r="E18" s="26">
        <v>19</v>
      </c>
      <c r="F18" s="26">
        <v>15</v>
      </c>
      <c r="G18" s="27">
        <v>13</v>
      </c>
      <c r="H18" s="28">
        <f t="shared" si="0"/>
        <v>47</v>
      </c>
    </row>
    <row r="19" spans="2:8" ht="15">
      <c r="B19" s="393"/>
      <c r="C19" s="404" t="s">
        <v>178</v>
      </c>
      <c r="D19" s="404"/>
      <c r="E19" s="31">
        <f>IF((E17+E18)=0,0,E18/(E17+E18))</f>
        <v>0.82608695652173914</v>
      </c>
      <c r="F19" s="31">
        <f>IF((F17+F18)=0,0,F18/(F17+F18))</f>
        <v>0.34883720930232559</v>
      </c>
      <c r="G19" s="32">
        <f>IF((G17+G18)=0,0,G18/(G17+G18))</f>
        <v>0.40625</v>
      </c>
      <c r="H19" s="33">
        <f>IF((H17+H18)=0,0,H18/(H17+H18))</f>
        <v>0.47959183673469385</v>
      </c>
    </row>
    <row r="20" spans="2:8" ht="30" customHeight="1">
      <c r="B20" s="337" t="s">
        <v>128</v>
      </c>
      <c r="C20" s="403" t="s">
        <v>182</v>
      </c>
      <c r="D20" s="403"/>
      <c r="E20" s="34">
        <v>9</v>
      </c>
      <c r="F20" s="34">
        <v>16</v>
      </c>
      <c r="G20" s="35">
        <v>18</v>
      </c>
      <c r="H20" s="28">
        <f>E20+F20+G20</f>
        <v>43</v>
      </c>
    </row>
    <row r="21" spans="2:8" ht="15">
      <c r="B21" s="393" t="s">
        <v>129</v>
      </c>
      <c r="C21" s="394" t="s">
        <v>24</v>
      </c>
      <c r="D21" s="394"/>
      <c r="E21" s="26">
        <v>16</v>
      </c>
      <c r="F21" s="26">
        <v>7</v>
      </c>
      <c r="G21" s="27">
        <v>8</v>
      </c>
      <c r="H21" s="28">
        <f>E21+F21+G21</f>
        <v>31</v>
      </c>
    </row>
    <row r="22" spans="2:8" ht="30" customHeight="1">
      <c r="B22" s="393"/>
      <c r="C22" s="395" t="s">
        <v>25</v>
      </c>
      <c r="D22" s="395"/>
      <c r="E22" s="31">
        <f>IF((E13-E14)=0,0,E21/(E13-E14))</f>
        <v>0.5161290322580645</v>
      </c>
      <c r="F22" s="31">
        <f>IF((F13-F14)=0,0,F21/(F13-F14))</f>
        <v>0.15217391304347827</v>
      </c>
      <c r="G22" s="32">
        <f>IF((G13-G14)=0,0,G21/(G13-G14))</f>
        <v>0.18181818181818182</v>
      </c>
      <c r="H22" s="33">
        <f>IF((H13-H14)=0,0,H21/(H13-H14))</f>
        <v>0.256198347107438</v>
      </c>
    </row>
    <row r="23" spans="2:8" ht="30" customHeight="1">
      <c r="B23" s="36">
        <v>8</v>
      </c>
      <c r="C23" s="396" t="s">
        <v>179</v>
      </c>
      <c r="D23" s="396"/>
      <c r="E23" s="37">
        <v>7</v>
      </c>
      <c r="F23" s="37">
        <v>6</v>
      </c>
      <c r="G23" s="38">
        <v>7</v>
      </c>
      <c r="H23" s="28">
        <f>E23+F23+G23</f>
        <v>20</v>
      </c>
    </row>
    <row r="24" spans="2:8" ht="15.75" thickBot="1">
      <c r="B24" s="29" t="s">
        <v>130</v>
      </c>
      <c r="C24" s="394" t="s">
        <v>27</v>
      </c>
      <c r="D24" s="394"/>
      <c r="E24" s="39">
        <f>SUM(E26:E32)</f>
        <v>28</v>
      </c>
      <c r="F24" s="39">
        <f>SUM(F26:F32)</f>
        <v>15</v>
      </c>
      <c r="G24" s="39">
        <f>SUM(G26:G32)</f>
        <v>17</v>
      </c>
      <c r="H24" s="40">
        <f>E24+F24+G24</f>
        <v>60</v>
      </c>
    </row>
    <row r="25" spans="2:8" ht="15" customHeight="1" thickBot="1">
      <c r="B25" s="406" t="s">
        <v>28</v>
      </c>
      <c r="C25" s="406"/>
      <c r="D25" s="406"/>
      <c r="E25" s="406"/>
      <c r="F25" s="406"/>
      <c r="G25" s="406"/>
      <c r="H25" s="406"/>
    </row>
    <row r="26" spans="2:8" ht="14.25">
      <c r="B26" s="339" t="s">
        <v>131</v>
      </c>
      <c r="C26" s="392" t="s">
        <v>170</v>
      </c>
      <c r="D26" s="392"/>
      <c r="E26" s="340"/>
      <c r="F26" s="340"/>
      <c r="G26" s="341"/>
      <c r="H26" s="342">
        <f t="shared" ref="H26:H32" si="1">E26+F26+G26</f>
        <v>0</v>
      </c>
    </row>
    <row r="27" spans="2:8" ht="14.25">
      <c r="B27" s="339" t="s">
        <v>132</v>
      </c>
      <c r="C27" s="397" t="s">
        <v>183</v>
      </c>
      <c r="D27" s="397"/>
      <c r="E27" s="340"/>
      <c r="F27" s="340"/>
      <c r="G27" s="341"/>
      <c r="H27" s="41">
        <f t="shared" si="1"/>
        <v>0</v>
      </c>
    </row>
    <row r="28" spans="2:8" ht="14.25">
      <c r="B28" s="339" t="s">
        <v>133</v>
      </c>
      <c r="C28" s="397" t="s">
        <v>171</v>
      </c>
      <c r="D28" s="397"/>
      <c r="E28" s="340">
        <v>8</v>
      </c>
      <c r="F28" s="340">
        <v>5</v>
      </c>
      <c r="G28" s="341">
        <v>4</v>
      </c>
      <c r="H28" s="41">
        <f t="shared" si="1"/>
        <v>17</v>
      </c>
    </row>
    <row r="29" spans="2:8" ht="26.25" customHeight="1">
      <c r="B29" s="339" t="s">
        <v>134</v>
      </c>
      <c r="C29" s="390" t="s">
        <v>215</v>
      </c>
      <c r="D29" s="390"/>
      <c r="E29" s="340"/>
      <c r="F29" s="340"/>
      <c r="G29" s="341"/>
      <c r="H29" s="41">
        <f t="shared" si="1"/>
        <v>0</v>
      </c>
    </row>
    <row r="30" spans="2:8" ht="15.75" customHeight="1">
      <c r="B30" s="339" t="s">
        <v>167</v>
      </c>
      <c r="C30" s="389" t="s">
        <v>172</v>
      </c>
      <c r="D30" s="389"/>
      <c r="E30" s="340">
        <v>1</v>
      </c>
      <c r="F30" s="340">
        <v>2</v>
      </c>
      <c r="G30" s="341">
        <v>6</v>
      </c>
      <c r="H30" s="28">
        <f t="shared" si="1"/>
        <v>9</v>
      </c>
    </row>
    <row r="31" spans="2:8" ht="30.75" customHeight="1">
      <c r="B31" s="339" t="s">
        <v>168</v>
      </c>
      <c r="C31" s="389" t="s">
        <v>177</v>
      </c>
      <c r="D31" s="389"/>
      <c r="E31" s="340"/>
      <c r="F31" s="340">
        <v>1</v>
      </c>
      <c r="G31" s="341"/>
      <c r="H31" s="28">
        <f t="shared" si="1"/>
        <v>1</v>
      </c>
    </row>
    <row r="32" spans="2:8" ht="13.5" customHeight="1" thickBot="1">
      <c r="B32" s="42" t="s">
        <v>169</v>
      </c>
      <c r="C32" s="391" t="s">
        <v>29</v>
      </c>
      <c r="D32" s="391"/>
      <c r="E32" s="43">
        <v>19</v>
      </c>
      <c r="F32" s="43">
        <v>7</v>
      </c>
      <c r="G32" s="44">
        <v>7</v>
      </c>
      <c r="H32" s="40">
        <f t="shared" si="1"/>
        <v>33</v>
      </c>
    </row>
    <row r="33" spans="2:8" ht="13.5" customHeight="1">
      <c r="B33" s="11"/>
      <c r="C33" s="12"/>
      <c r="D33" s="12"/>
      <c r="E33" s="12"/>
      <c r="F33" s="12"/>
      <c r="G33" s="12"/>
      <c r="H33" s="12"/>
    </row>
    <row r="34" spans="2:8">
      <c r="B34" s="11"/>
      <c r="C34" s="12"/>
      <c r="D34" s="12"/>
      <c r="E34" s="12"/>
      <c r="F34" s="12"/>
      <c r="G34" s="12"/>
      <c r="H34" s="12"/>
    </row>
    <row r="36" spans="2:8">
      <c r="B36" s="45"/>
    </row>
    <row r="37" spans="2:8" ht="26.25" customHeight="1">
      <c r="B37" s="46"/>
      <c r="C37" s="388"/>
      <c r="D37" s="388"/>
      <c r="E37" s="388"/>
      <c r="F37" s="388"/>
      <c r="G37" s="388"/>
    </row>
    <row r="38" spans="2:8">
      <c r="B38" s="46"/>
      <c r="C38" s="388"/>
      <c r="D38" s="388"/>
      <c r="E38" s="388"/>
      <c r="F38" s="388"/>
      <c r="G38" s="388"/>
    </row>
    <row r="39" spans="2:8" ht="25.5" customHeight="1"/>
    <row r="40" spans="2:8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8">
    <mergeCell ref="C27:D27"/>
    <mergeCell ref="C28:D28"/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  <mergeCell ref="B25:H25"/>
    <mergeCell ref="C13:D13"/>
    <mergeCell ref="C14:D14"/>
    <mergeCell ref="C15:D15"/>
    <mergeCell ref="C26:D26"/>
    <mergeCell ref="B21:B22"/>
    <mergeCell ref="C21:D21"/>
    <mergeCell ref="C22:D22"/>
    <mergeCell ref="C23:D23"/>
    <mergeCell ref="C24:D24"/>
    <mergeCell ref="C37:G37"/>
    <mergeCell ref="C38:G38"/>
    <mergeCell ref="C30:D30"/>
    <mergeCell ref="C31:D31"/>
    <mergeCell ref="C29:D29"/>
    <mergeCell ref="C32:D32"/>
  </mergeCells>
  <phoneticPr fontId="0" type="noConversion"/>
  <pageMargins left="0.4" right="0.74791666666666667" top="0.2902777777777778" bottom="0.27986111111111112" header="0.2902777777777778" footer="0.51180555555555551"/>
  <pageSetup paperSize="9" scale="81" firstPageNumber="42" orientation="landscape" useFirstPageNumber="1" horizontalDpi="300" verticalDpi="300" r:id="rId1"/>
  <headerFooter alignWithMargins="0">
    <oddHeader xml:space="preserve">&amp;C&amp;20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R38"/>
  <sheetViews>
    <sheetView zoomScale="75" zoomScaleNormal="75" zoomScaleSheetLayoutView="75" workbookViewId="0">
      <selection activeCell="L23" sqref="L23"/>
    </sheetView>
  </sheetViews>
  <sheetFormatPr defaultRowHeight="12.75"/>
  <cols>
    <col min="1" max="1" width="0.85546875" customWidth="1"/>
    <col min="2" max="2" width="9.5703125" style="47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D1" s="466" t="s">
        <v>223</v>
      </c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2:18" ht="18" customHeight="1">
      <c r="B2" s="467" t="s">
        <v>31</v>
      </c>
      <c r="C2" s="467"/>
      <c r="D2" s="468" t="s">
        <v>32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10"/>
    </row>
    <row r="3" spans="2:18" ht="31.5" customHeight="1" thickBot="1">
      <c r="C3" s="469" t="s">
        <v>33</v>
      </c>
      <c r="D3" s="469"/>
      <c r="E3" s="469"/>
      <c r="F3" s="48" t="s">
        <v>34</v>
      </c>
      <c r="G3" s="48"/>
      <c r="H3" s="470">
        <f>'1.Жалобы'!E7</f>
        <v>41548</v>
      </c>
      <c r="I3" s="470"/>
      <c r="J3" s="470"/>
      <c r="K3" s="48" t="s">
        <v>5</v>
      </c>
      <c r="L3" s="470">
        <f>'1.Жалобы'!G7</f>
        <v>41639</v>
      </c>
      <c r="M3" s="470"/>
      <c r="N3" s="470"/>
    </row>
    <row r="4" spans="2:18" ht="13.5" thickBot="1"/>
    <row r="5" spans="2:18" ht="15" customHeight="1">
      <c r="B5" s="455"/>
      <c r="C5" s="458"/>
      <c r="D5" s="459"/>
      <c r="E5" s="464" t="s">
        <v>35</v>
      </c>
      <c r="F5" s="435" t="s">
        <v>36</v>
      </c>
      <c r="G5" s="436"/>
      <c r="H5" s="436"/>
      <c r="I5" s="436"/>
      <c r="J5" s="436"/>
      <c r="K5" s="436"/>
      <c r="L5" s="436"/>
      <c r="M5" s="436"/>
      <c r="N5" s="437"/>
      <c r="O5" s="442" t="s">
        <v>37</v>
      </c>
      <c r="P5" s="436"/>
      <c r="Q5" s="437"/>
      <c r="R5" s="425" t="s">
        <v>38</v>
      </c>
    </row>
    <row r="6" spans="2:18" ht="15">
      <c r="B6" s="456"/>
      <c r="C6" s="460"/>
      <c r="D6" s="461"/>
      <c r="E6" s="465"/>
      <c r="F6" s="428" t="s">
        <v>39</v>
      </c>
      <c r="G6" s="429"/>
      <c r="H6" s="429"/>
      <c r="I6" s="429" t="s">
        <v>40</v>
      </c>
      <c r="J6" s="429"/>
      <c r="K6" s="429"/>
      <c r="L6" s="429" t="s">
        <v>26</v>
      </c>
      <c r="M6" s="429"/>
      <c r="N6" s="430"/>
      <c r="O6" s="443"/>
      <c r="P6" s="429"/>
      <c r="Q6" s="430"/>
      <c r="R6" s="426"/>
    </row>
    <row r="7" spans="2:18" ht="12.75" customHeight="1" thickBot="1">
      <c r="B7" s="457"/>
      <c r="C7" s="462"/>
      <c r="D7" s="463"/>
      <c r="E7" s="134" t="s">
        <v>7</v>
      </c>
      <c r="F7" s="135" t="s">
        <v>7</v>
      </c>
      <c r="G7" s="136" t="s">
        <v>8</v>
      </c>
      <c r="H7" s="136" t="s">
        <v>9</v>
      </c>
      <c r="I7" s="136" t="s">
        <v>7</v>
      </c>
      <c r="J7" s="136" t="s">
        <v>8</v>
      </c>
      <c r="K7" s="136" t="s">
        <v>9</v>
      </c>
      <c r="L7" s="136" t="s">
        <v>7</v>
      </c>
      <c r="M7" s="136" t="s">
        <v>8</v>
      </c>
      <c r="N7" s="137" t="s">
        <v>9</v>
      </c>
      <c r="O7" s="138" t="s">
        <v>7</v>
      </c>
      <c r="P7" s="139" t="s">
        <v>8</v>
      </c>
      <c r="Q7" s="140" t="s">
        <v>9</v>
      </c>
      <c r="R7" s="427"/>
    </row>
    <row r="8" spans="2:18" ht="13.5" thickBot="1">
      <c r="B8" s="141" t="s">
        <v>11</v>
      </c>
      <c r="C8" s="431" t="s">
        <v>12</v>
      </c>
      <c r="D8" s="432"/>
      <c r="E8" s="142">
        <v>1</v>
      </c>
      <c r="F8" s="143">
        <v>2</v>
      </c>
      <c r="G8" s="144">
        <v>3</v>
      </c>
      <c r="H8" s="144">
        <v>4</v>
      </c>
      <c r="I8" s="144">
        <v>5</v>
      </c>
      <c r="J8" s="144">
        <v>6</v>
      </c>
      <c r="K8" s="144">
        <v>7</v>
      </c>
      <c r="L8" s="144">
        <v>8</v>
      </c>
      <c r="M8" s="144">
        <v>9</v>
      </c>
      <c r="N8" s="145">
        <v>10</v>
      </c>
      <c r="O8" s="146">
        <v>11</v>
      </c>
      <c r="P8" s="144">
        <v>12</v>
      </c>
      <c r="Q8" s="145">
        <v>13</v>
      </c>
      <c r="R8" s="147">
        <v>14</v>
      </c>
    </row>
    <row r="9" spans="2:18" ht="15.75" thickBot="1">
      <c r="B9" s="148">
        <v>1</v>
      </c>
      <c r="C9" s="444" t="s">
        <v>41</v>
      </c>
      <c r="D9" s="445"/>
      <c r="E9" s="343"/>
      <c r="F9" s="344"/>
      <c r="G9" s="345"/>
      <c r="H9" s="345"/>
      <c r="I9" s="345">
        <v>4</v>
      </c>
      <c r="J9" s="345">
        <v>4</v>
      </c>
      <c r="K9" s="346">
        <v>7</v>
      </c>
      <c r="L9" s="158">
        <f t="shared" ref="L9:N13" si="0">F9+I9</f>
        <v>4</v>
      </c>
      <c r="M9" s="149">
        <f t="shared" si="0"/>
        <v>4</v>
      </c>
      <c r="N9" s="158">
        <f t="shared" si="0"/>
        <v>7</v>
      </c>
      <c r="O9" s="158">
        <f>E9+F9+I9</f>
        <v>4</v>
      </c>
      <c r="P9" s="158">
        <f t="shared" ref="P9:Q13" si="1">G9+J9</f>
        <v>4</v>
      </c>
      <c r="Q9" s="172">
        <f t="shared" si="1"/>
        <v>7</v>
      </c>
      <c r="R9" s="172">
        <f>O9+P9+Q9</f>
        <v>15</v>
      </c>
    </row>
    <row r="10" spans="2:18" ht="15.75" thickBot="1">
      <c r="B10" s="251" t="s">
        <v>173</v>
      </c>
      <c r="C10" s="438" t="s">
        <v>24</v>
      </c>
      <c r="D10" s="439"/>
      <c r="E10" s="347"/>
      <c r="F10" s="348"/>
      <c r="G10" s="349"/>
      <c r="H10" s="349"/>
      <c r="I10" s="349">
        <v>4</v>
      </c>
      <c r="J10" s="349">
        <v>2</v>
      </c>
      <c r="K10" s="350">
        <v>6</v>
      </c>
      <c r="L10" s="158">
        <f t="shared" si="0"/>
        <v>4</v>
      </c>
      <c r="M10" s="154">
        <f t="shared" si="0"/>
        <v>2</v>
      </c>
      <c r="N10" s="158">
        <f t="shared" si="0"/>
        <v>6</v>
      </c>
      <c r="O10" s="158">
        <f>E10+F10+I10</f>
        <v>4</v>
      </c>
      <c r="P10" s="158">
        <f t="shared" si="1"/>
        <v>2</v>
      </c>
      <c r="Q10" s="172">
        <f t="shared" si="1"/>
        <v>6</v>
      </c>
      <c r="R10" s="172">
        <f>O10+P10+Q10</f>
        <v>12</v>
      </c>
    </row>
    <row r="11" spans="2:18" ht="15.75" thickBot="1">
      <c r="B11" s="148">
        <v>2</v>
      </c>
      <c r="C11" s="150" t="s">
        <v>121</v>
      </c>
      <c r="D11" s="151"/>
      <c r="E11" s="351"/>
      <c r="F11" s="352"/>
      <c r="G11" s="353"/>
      <c r="H11" s="353"/>
      <c r="I11" s="353">
        <v>4</v>
      </c>
      <c r="J11" s="353">
        <v>4</v>
      </c>
      <c r="K11" s="354">
        <v>7</v>
      </c>
      <c r="L11" s="158">
        <f t="shared" si="0"/>
        <v>4</v>
      </c>
      <c r="M11" s="152">
        <f t="shared" si="0"/>
        <v>4</v>
      </c>
      <c r="N11" s="158">
        <f t="shared" si="0"/>
        <v>7</v>
      </c>
      <c r="O11" s="158">
        <f>E11+F11+I11</f>
        <v>4</v>
      </c>
      <c r="P11" s="158">
        <f t="shared" si="1"/>
        <v>4</v>
      </c>
      <c r="Q11" s="172">
        <f t="shared" si="1"/>
        <v>7</v>
      </c>
      <c r="R11" s="172">
        <f>O11+P11+Q11</f>
        <v>15</v>
      </c>
    </row>
    <row r="12" spans="2:18" ht="15.75" thickBot="1">
      <c r="B12" s="153">
        <v>3</v>
      </c>
      <c r="C12" s="438" t="s">
        <v>122</v>
      </c>
      <c r="D12" s="439"/>
      <c r="E12" s="347"/>
      <c r="F12" s="348"/>
      <c r="G12" s="349"/>
      <c r="H12" s="349"/>
      <c r="I12" s="349">
        <v>4</v>
      </c>
      <c r="J12" s="349">
        <v>4</v>
      </c>
      <c r="K12" s="350">
        <v>7</v>
      </c>
      <c r="L12" s="158">
        <f t="shared" si="0"/>
        <v>4</v>
      </c>
      <c r="M12" s="154">
        <f t="shared" si="0"/>
        <v>4</v>
      </c>
      <c r="N12" s="158">
        <f t="shared" si="0"/>
        <v>7</v>
      </c>
      <c r="O12" s="158">
        <f>E12+F12+I12</f>
        <v>4</v>
      </c>
      <c r="P12" s="158">
        <f t="shared" si="1"/>
        <v>4</v>
      </c>
      <c r="Q12" s="172">
        <f t="shared" si="1"/>
        <v>7</v>
      </c>
      <c r="R12" s="172">
        <f>O12+P12+Q12</f>
        <v>15</v>
      </c>
    </row>
    <row r="13" spans="2:18" ht="30.75" customHeight="1" thickBot="1">
      <c r="B13" s="453" t="s">
        <v>19</v>
      </c>
      <c r="C13" s="438" t="s">
        <v>123</v>
      </c>
      <c r="D13" s="439"/>
      <c r="E13" s="347"/>
      <c r="F13" s="348"/>
      <c r="G13" s="349"/>
      <c r="H13" s="349"/>
      <c r="I13" s="349">
        <v>4</v>
      </c>
      <c r="J13" s="349">
        <v>2</v>
      </c>
      <c r="K13" s="350">
        <v>6</v>
      </c>
      <c r="L13" s="158">
        <f t="shared" si="0"/>
        <v>4</v>
      </c>
      <c r="M13" s="154">
        <f t="shared" si="0"/>
        <v>2</v>
      </c>
      <c r="N13" s="158">
        <f t="shared" si="0"/>
        <v>6</v>
      </c>
      <c r="O13" s="158">
        <f>E13+F13+I13</f>
        <v>4</v>
      </c>
      <c r="P13" s="158">
        <f t="shared" si="1"/>
        <v>2</v>
      </c>
      <c r="Q13" s="172">
        <f t="shared" si="1"/>
        <v>6</v>
      </c>
      <c r="R13" s="172">
        <f>O13+P13+Q13</f>
        <v>12</v>
      </c>
    </row>
    <row r="14" spans="2:18" ht="26.25" customHeight="1" thickBot="1">
      <c r="B14" s="454"/>
      <c r="C14" s="440" t="s">
        <v>124</v>
      </c>
      <c r="D14" s="441"/>
      <c r="E14" s="175">
        <f>IF(E12=0,0,E13/E12)</f>
        <v>0</v>
      </c>
      <c r="F14" s="176">
        <f t="shared" ref="F14:R14" si="2">IF(F12=0,0,F13/F12)</f>
        <v>0</v>
      </c>
      <c r="G14" s="177">
        <f t="shared" si="2"/>
        <v>0</v>
      </c>
      <c r="H14" s="177">
        <f t="shared" si="2"/>
        <v>0</v>
      </c>
      <c r="I14" s="177">
        <f t="shared" si="2"/>
        <v>1</v>
      </c>
      <c r="J14" s="177">
        <f t="shared" si="2"/>
        <v>0.5</v>
      </c>
      <c r="K14" s="178">
        <f t="shared" si="2"/>
        <v>0.8571428571428571</v>
      </c>
      <c r="L14" s="155">
        <f t="shared" si="2"/>
        <v>1</v>
      </c>
      <c r="M14" s="156">
        <f t="shared" si="2"/>
        <v>0.5</v>
      </c>
      <c r="N14" s="173">
        <f t="shared" si="2"/>
        <v>0.8571428571428571</v>
      </c>
      <c r="O14" s="155">
        <f t="shared" si="2"/>
        <v>1</v>
      </c>
      <c r="P14" s="156">
        <f t="shared" si="2"/>
        <v>0.5</v>
      </c>
      <c r="Q14" s="173">
        <f t="shared" si="2"/>
        <v>0.8571428571428571</v>
      </c>
      <c r="R14" s="157">
        <f t="shared" si="2"/>
        <v>0.8</v>
      </c>
    </row>
    <row r="15" spans="2:18" ht="15.75" thickBot="1">
      <c r="B15" s="153">
        <v>5</v>
      </c>
      <c r="C15" s="448" t="s">
        <v>42</v>
      </c>
      <c r="D15" s="449"/>
      <c r="E15" s="172">
        <f>SUM(E17:E23)</f>
        <v>0</v>
      </c>
      <c r="F15" s="172">
        <f t="shared" ref="F15:K15" si="3">SUM(F17:F23)</f>
        <v>0</v>
      </c>
      <c r="G15" s="172">
        <f t="shared" si="3"/>
        <v>0</v>
      </c>
      <c r="H15" s="172">
        <f t="shared" si="3"/>
        <v>0</v>
      </c>
      <c r="I15" s="172">
        <f t="shared" si="3"/>
        <v>4</v>
      </c>
      <c r="J15" s="172">
        <f t="shared" si="3"/>
        <v>2</v>
      </c>
      <c r="K15" s="172">
        <f t="shared" si="3"/>
        <v>7</v>
      </c>
      <c r="L15" s="158">
        <f>F15+I15</f>
        <v>4</v>
      </c>
      <c r="M15" s="158">
        <f>G15+J15</f>
        <v>2</v>
      </c>
      <c r="N15" s="158">
        <f>H15+K15</f>
        <v>7</v>
      </c>
      <c r="O15" s="158">
        <f>E15+F15+I15</f>
        <v>4</v>
      </c>
      <c r="P15" s="158">
        <f>G15+J15</f>
        <v>2</v>
      </c>
      <c r="Q15" s="172">
        <f>H15+K15</f>
        <v>7</v>
      </c>
      <c r="R15" s="172">
        <f>O15+P15+Q15</f>
        <v>13</v>
      </c>
    </row>
    <row r="16" spans="2:18" ht="15" thickBot="1">
      <c r="B16" s="450" t="s">
        <v>28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2"/>
    </row>
    <row r="17" spans="2:18" ht="14.25" customHeight="1" thickBot="1">
      <c r="B17" s="292" t="s">
        <v>43</v>
      </c>
      <c r="C17" s="413" t="s">
        <v>170</v>
      </c>
      <c r="D17" s="414"/>
      <c r="E17" s="355"/>
      <c r="F17" s="356"/>
      <c r="G17" s="357"/>
      <c r="H17" s="357"/>
      <c r="I17" s="357"/>
      <c r="J17" s="357"/>
      <c r="K17" s="358"/>
      <c r="L17" s="158">
        <f t="shared" ref="L17:L23" si="4">F17+I17</f>
        <v>0</v>
      </c>
      <c r="M17" s="158">
        <f t="shared" ref="M17:M23" si="5">G17+J17</f>
        <v>0</v>
      </c>
      <c r="N17" s="158">
        <f t="shared" ref="N17:N23" si="6">H17+K17</f>
        <v>0</v>
      </c>
      <c r="O17" s="158">
        <f t="shared" ref="O17:O23" si="7">E17+F17+I17</f>
        <v>0</v>
      </c>
      <c r="P17" s="158">
        <f t="shared" ref="P17:P23" si="8">G17+J17</f>
        <v>0</v>
      </c>
      <c r="Q17" s="172">
        <f t="shared" ref="Q17:Q23" si="9">H17+K17</f>
        <v>0</v>
      </c>
      <c r="R17" s="172">
        <f t="shared" ref="R17:R23" si="10">O17+P17+Q17</f>
        <v>0</v>
      </c>
    </row>
    <row r="18" spans="2:18" s="293" customFormat="1" ht="12.75" customHeight="1" thickBot="1">
      <c r="B18" s="292" t="s">
        <v>44</v>
      </c>
      <c r="C18" s="415" t="s">
        <v>186</v>
      </c>
      <c r="D18" s="416"/>
      <c r="E18" s="359"/>
      <c r="F18" s="360"/>
      <c r="G18" s="340"/>
      <c r="H18" s="340"/>
      <c r="I18" s="340"/>
      <c r="J18" s="340"/>
      <c r="K18" s="341"/>
      <c r="L18" s="158">
        <f t="shared" si="4"/>
        <v>0</v>
      </c>
      <c r="M18" s="158">
        <f t="shared" si="5"/>
        <v>0</v>
      </c>
      <c r="N18" s="158">
        <f t="shared" si="6"/>
        <v>0</v>
      </c>
      <c r="O18" s="158">
        <f t="shared" si="7"/>
        <v>0</v>
      </c>
      <c r="P18" s="158">
        <f t="shared" si="8"/>
        <v>0</v>
      </c>
      <c r="Q18" s="172">
        <f t="shared" si="9"/>
        <v>0</v>
      </c>
      <c r="R18" s="172">
        <f t="shared" si="10"/>
        <v>0</v>
      </c>
    </row>
    <row r="19" spans="2:18" ht="13.5" thickBot="1">
      <c r="B19" s="292" t="s">
        <v>45</v>
      </c>
      <c r="C19" s="415" t="s">
        <v>171</v>
      </c>
      <c r="D19" s="416"/>
      <c r="E19" s="361"/>
      <c r="F19" s="360"/>
      <c r="G19" s="340"/>
      <c r="H19" s="340"/>
      <c r="I19" s="340"/>
      <c r="J19" s="340"/>
      <c r="K19" s="341"/>
      <c r="L19" s="158">
        <f t="shared" si="4"/>
        <v>0</v>
      </c>
      <c r="M19" s="158">
        <f t="shared" si="5"/>
        <v>0</v>
      </c>
      <c r="N19" s="158">
        <f t="shared" si="6"/>
        <v>0</v>
      </c>
      <c r="O19" s="158">
        <f t="shared" si="7"/>
        <v>0</v>
      </c>
      <c r="P19" s="158">
        <f t="shared" si="8"/>
        <v>0</v>
      </c>
      <c r="Q19" s="172">
        <f t="shared" si="9"/>
        <v>0</v>
      </c>
      <c r="R19" s="172">
        <f t="shared" si="10"/>
        <v>0</v>
      </c>
    </row>
    <row r="20" spans="2:18" ht="33.75" customHeight="1" thickBot="1">
      <c r="B20" s="297" t="s">
        <v>46</v>
      </c>
      <c r="C20" s="417" t="s">
        <v>187</v>
      </c>
      <c r="D20" s="418"/>
      <c r="E20" s="361"/>
      <c r="F20" s="360"/>
      <c r="G20" s="340"/>
      <c r="H20" s="340"/>
      <c r="I20" s="340"/>
      <c r="J20" s="340"/>
      <c r="K20" s="341"/>
      <c r="L20" s="158">
        <f t="shared" si="4"/>
        <v>0</v>
      </c>
      <c r="M20" s="158">
        <f t="shared" si="5"/>
        <v>0</v>
      </c>
      <c r="N20" s="158">
        <f t="shared" si="6"/>
        <v>0</v>
      </c>
      <c r="O20" s="158">
        <f t="shared" si="7"/>
        <v>0</v>
      </c>
      <c r="P20" s="158">
        <f t="shared" si="8"/>
        <v>0</v>
      </c>
      <c r="Q20" s="172">
        <f t="shared" si="9"/>
        <v>0</v>
      </c>
      <c r="R20" s="172">
        <f t="shared" si="10"/>
        <v>0</v>
      </c>
    </row>
    <row r="21" spans="2:18" s="49" customFormat="1" ht="28.5" customHeight="1" thickBot="1">
      <c r="B21" s="297" t="s">
        <v>174</v>
      </c>
      <c r="C21" s="433" t="s">
        <v>172</v>
      </c>
      <c r="D21" s="434"/>
      <c r="E21" s="362"/>
      <c r="F21" s="363"/>
      <c r="G21" s="364"/>
      <c r="H21" s="364"/>
      <c r="I21" s="364">
        <v>1</v>
      </c>
      <c r="J21" s="364"/>
      <c r="K21" s="365"/>
      <c r="L21" s="158">
        <f t="shared" si="4"/>
        <v>1</v>
      </c>
      <c r="M21" s="158">
        <f t="shared" si="5"/>
        <v>0</v>
      </c>
      <c r="N21" s="158">
        <f t="shared" si="6"/>
        <v>0</v>
      </c>
      <c r="O21" s="158">
        <f t="shared" si="7"/>
        <v>1</v>
      </c>
      <c r="P21" s="158">
        <f t="shared" si="8"/>
        <v>0</v>
      </c>
      <c r="Q21" s="172">
        <f t="shared" si="9"/>
        <v>0</v>
      </c>
      <c r="R21" s="172">
        <f t="shared" si="10"/>
        <v>1</v>
      </c>
    </row>
    <row r="22" spans="2:18" s="49" customFormat="1" ht="32.25" customHeight="1" thickBot="1">
      <c r="B22" s="292" t="s">
        <v>175</v>
      </c>
      <c r="C22" s="419" t="s">
        <v>185</v>
      </c>
      <c r="D22" s="420"/>
      <c r="E22" s="366"/>
      <c r="F22" s="363"/>
      <c r="G22" s="364"/>
      <c r="H22" s="364"/>
      <c r="I22" s="364">
        <v>1</v>
      </c>
      <c r="J22" s="364"/>
      <c r="K22" s="365"/>
      <c r="L22" s="158">
        <f t="shared" si="4"/>
        <v>1</v>
      </c>
      <c r="M22" s="158">
        <f t="shared" si="5"/>
        <v>0</v>
      </c>
      <c r="N22" s="158">
        <f t="shared" si="6"/>
        <v>0</v>
      </c>
      <c r="O22" s="158">
        <f t="shared" si="7"/>
        <v>1</v>
      </c>
      <c r="P22" s="158">
        <f t="shared" si="8"/>
        <v>0</v>
      </c>
      <c r="Q22" s="172">
        <f t="shared" si="9"/>
        <v>0</v>
      </c>
      <c r="R22" s="172">
        <f t="shared" si="10"/>
        <v>1</v>
      </c>
    </row>
    <row r="23" spans="2:18" ht="13.5" customHeight="1" thickBot="1">
      <c r="B23" s="298" t="s">
        <v>176</v>
      </c>
      <c r="C23" s="411" t="s">
        <v>29</v>
      </c>
      <c r="D23" s="412"/>
      <c r="E23" s="367"/>
      <c r="F23" s="368"/>
      <c r="G23" s="43"/>
      <c r="H23" s="43"/>
      <c r="I23" s="43">
        <v>2</v>
      </c>
      <c r="J23" s="43">
        <v>2</v>
      </c>
      <c r="K23" s="44">
        <v>7</v>
      </c>
      <c r="L23" s="158">
        <f t="shared" si="4"/>
        <v>2</v>
      </c>
      <c r="M23" s="158">
        <f t="shared" si="5"/>
        <v>2</v>
      </c>
      <c r="N23" s="158">
        <f t="shared" si="6"/>
        <v>7</v>
      </c>
      <c r="O23" s="158">
        <f t="shared" si="7"/>
        <v>2</v>
      </c>
      <c r="P23" s="158">
        <f t="shared" si="8"/>
        <v>2</v>
      </c>
      <c r="Q23" s="172">
        <f t="shared" si="9"/>
        <v>7</v>
      </c>
      <c r="R23" s="172">
        <f t="shared" si="10"/>
        <v>11</v>
      </c>
    </row>
    <row r="24" spans="2:18" ht="14.25" customHeight="1" thickBot="1">
      <c r="B24" s="446" t="s">
        <v>23</v>
      </c>
      <c r="C24" s="421" t="s">
        <v>184</v>
      </c>
      <c r="D24" s="422"/>
      <c r="E24" s="252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</row>
    <row r="25" spans="2:18" ht="15.75" customHeight="1">
      <c r="B25" s="447"/>
      <c r="C25" s="423"/>
      <c r="D25" s="424"/>
      <c r="E25" s="174">
        <f t="shared" ref="E25:K25" si="11">SUM(E17:E22)</f>
        <v>0</v>
      </c>
      <c r="F25" s="174">
        <f t="shared" si="11"/>
        <v>0</v>
      </c>
      <c r="G25" s="174">
        <f t="shared" si="11"/>
        <v>0</v>
      </c>
      <c r="H25" s="174">
        <f t="shared" si="11"/>
        <v>0</v>
      </c>
      <c r="I25" s="174">
        <f t="shared" si="11"/>
        <v>2</v>
      </c>
      <c r="J25" s="174">
        <f t="shared" si="11"/>
        <v>0</v>
      </c>
      <c r="K25" s="174">
        <f t="shared" si="11"/>
        <v>0</v>
      </c>
      <c r="L25" s="174">
        <f t="shared" ref="L25:R25" si="12">SUM(L17:L22)</f>
        <v>2</v>
      </c>
      <c r="M25" s="174">
        <f>SUM(M17:M22)</f>
        <v>0</v>
      </c>
      <c r="N25" s="174">
        <f t="shared" si="12"/>
        <v>0</v>
      </c>
      <c r="O25" s="174">
        <f t="shared" si="12"/>
        <v>2</v>
      </c>
      <c r="P25" s="174">
        <f t="shared" si="12"/>
        <v>0</v>
      </c>
      <c r="Q25" s="174">
        <f t="shared" si="12"/>
        <v>0</v>
      </c>
      <c r="R25" s="174">
        <f t="shared" si="12"/>
        <v>2</v>
      </c>
    </row>
    <row r="26" spans="2:18" s="52" customFormat="1" ht="15.75" customHeight="1">
      <c r="B26"/>
      <c r="C26"/>
      <c r="D26"/>
      <c r="E26"/>
      <c r="F26"/>
      <c r="G26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2:18" s="52" customFormat="1" ht="15.75" customHeight="1">
      <c r="B27"/>
      <c r="C27"/>
      <c r="D27"/>
      <c r="E27"/>
      <c r="F27"/>
      <c r="G27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2:18" s="52" customFormat="1" ht="15.75" customHeight="1">
      <c r="B28"/>
      <c r="C28"/>
      <c r="D28"/>
      <c r="E28"/>
      <c r="F28"/>
      <c r="G28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2:18" s="52" customFormat="1">
      <c r="B29" s="53"/>
    </row>
    <row r="30" spans="2:18" s="52" customFormat="1">
      <c r="B30" s="53"/>
    </row>
    <row r="31" spans="2:18" s="52" customFormat="1">
      <c r="B31" s="53"/>
    </row>
    <row r="32" spans="2:18" s="52" customFormat="1">
      <c r="B32" s="47"/>
      <c r="C32" s="54" t="s">
        <v>30</v>
      </c>
      <c r="D32" s="54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52" customFormat="1">
      <c r="B33" s="55" t="s">
        <v>47</v>
      </c>
      <c r="C33" s="408" t="s">
        <v>48</v>
      </c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</row>
    <row r="34" spans="2:18" s="52" customFormat="1">
      <c r="B34" s="56" t="s">
        <v>49</v>
      </c>
      <c r="C34" s="409" t="s">
        <v>50</v>
      </c>
      <c r="D34" s="409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</row>
    <row r="35" spans="2:18" s="52" customFormat="1">
      <c r="B35" s="47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52" customFormat="1">
      <c r="B36" s="47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3.5" customHeight="1"/>
    <row r="38" spans="2:18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5">
    <mergeCell ref="B5:B7"/>
    <mergeCell ref="C5:D7"/>
    <mergeCell ref="E5:E6"/>
    <mergeCell ref="D1:Q1"/>
    <mergeCell ref="B2:C2"/>
    <mergeCell ref="D2:Q2"/>
    <mergeCell ref="C3:E3"/>
    <mergeCell ref="H3:J3"/>
    <mergeCell ref="L3:N3"/>
    <mergeCell ref="B24:B25"/>
    <mergeCell ref="C15:D15"/>
    <mergeCell ref="B16:R16"/>
    <mergeCell ref="B13:B14"/>
    <mergeCell ref="C13:D13"/>
    <mergeCell ref="R5:R7"/>
    <mergeCell ref="F6:H6"/>
    <mergeCell ref="L6:N6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C33:Q33"/>
    <mergeCell ref="C34:Q34"/>
    <mergeCell ref="C23:D23"/>
    <mergeCell ref="C17:D17"/>
    <mergeCell ref="C18:D18"/>
    <mergeCell ref="C19:D19"/>
    <mergeCell ref="C20:D20"/>
    <mergeCell ref="C22:D22"/>
    <mergeCell ref="C24:D25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H41"/>
  <sheetViews>
    <sheetView topLeftCell="A22" zoomScale="75" zoomScaleNormal="75" workbookViewId="0">
      <selection activeCell="F28" sqref="F28"/>
    </sheetView>
  </sheetViews>
  <sheetFormatPr defaultRowHeight="12.75"/>
  <cols>
    <col min="1" max="1" width="0.85546875" customWidth="1"/>
    <col min="2" max="2" width="4.42578125" style="47" customWidth="1"/>
    <col min="3" max="3" width="45" customWidth="1"/>
    <col min="4" max="4" width="12.5703125" style="57" customWidth="1"/>
    <col min="5" max="5" width="12" customWidth="1"/>
    <col min="6" max="8" width="22.7109375" customWidth="1"/>
  </cols>
  <sheetData>
    <row r="1" spans="2:8">
      <c r="D1" s="58"/>
      <c r="E1" s="59"/>
      <c r="F1" s="59"/>
      <c r="G1" s="59"/>
      <c r="H1" s="59"/>
    </row>
    <row r="2" spans="2:8" ht="18.75" customHeight="1" thickBot="1">
      <c r="B2" s="480" t="s">
        <v>51</v>
      </c>
      <c r="C2" s="480"/>
      <c r="D2" s="481" t="s">
        <v>222</v>
      </c>
      <c r="E2" s="481"/>
      <c r="F2" s="481"/>
      <c r="G2" s="481"/>
    </row>
    <row r="3" spans="2:8" ht="24" customHeight="1">
      <c r="D3" s="482" t="s">
        <v>32</v>
      </c>
      <c r="E3" s="482"/>
      <c r="F3" s="482"/>
      <c r="G3" s="482"/>
    </row>
    <row r="4" spans="2:8" ht="50.25" customHeight="1" thickBot="1">
      <c r="B4" s="50"/>
      <c r="C4" s="405" t="s">
        <v>52</v>
      </c>
      <c r="D4" s="405"/>
      <c r="E4" s="405"/>
      <c r="F4" s="405"/>
      <c r="G4" s="405"/>
    </row>
    <row r="5" spans="2:8" s="52" customFormat="1" ht="67.5" customHeight="1" thickBot="1">
      <c r="B5" s="487"/>
      <c r="C5" s="489"/>
      <c r="D5" s="489"/>
      <c r="E5" s="162" t="s">
        <v>125</v>
      </c>
      <c r="F5" s="163" t="s">
        <v>126</v>
      </c>
      <c r="G5" s="163" t="s">
        <v>127</v>
      </c>
      <c r="H5" s="163" t="s">
        <v>219</v>
      </c>
    </row>
    <row r="6" spans="2:8" s="52" customFormat="1" ht="14.25" customHeight="1" thickBot="1">
      <c r="B6" s="487"/>
      <c r="C6" s="489"/>
      <c r="D6" s="489"/>
      <c r="E6" s="60" t="s">
        <v>53</v>
      </c>
      <c r="F6" s="61" t="s">
        <v>53</v>
      </c>
      <c r="G6" s="61" t="s">
        <v>53</v>
      </c>
      <c r="H6" s="61" t="s">
        <v>53</v>
      </c>
    </row>
    <row r="7" spans="2:8" ht="13.5" thickBot="1">
      <c r="B7" s="62" t="s">
        <v>11</v>
      </c>
      <c r="C7" s="488" t="s">
        <v>12</v>
      </c>
      <c r="D7" s="488"/>
      <c r="E7" s="63">
        <v>1</v>
      </c>
      <c r="F7" s="64">
        <v>2</v>
      </c>
      <c r="G7" s="64">
        <v>3</v>
      </c>
      <c r="H7" s="64">
        <v>3</v>
      </c>
    </row>
    <row r="8" spans="2:8" s="52" customFormat="1" ht="12.75" customHeight="1" thickBot="1">
      <c r="B8" s="471">
        <v>1</v>
      </c>
      <c r="C8" s="472" t="s">
        <v>24</v>
      </c>
      <c r="D8" s="65" t="s">
        <v>7</v>
      </c>
      <c r="E8" s="189">
        <f>SUM(F8,G8:H8)</f>
        <v>20</v>
      </c>
      <c r="F8" s="309">
        <f>('1.Жалобы'!E21)</f>
        <v>16</v>
      </c>
      <c r="G8" s="310">
        <f>('2.Проверки'!O10)</f>
        <v>4</v>
      </c>
      <c r="H8" s="310">
        <f>('5.Реестр'!E10)</f>
        <v>0</v>
      </c>
    </row>
    <row r="9" spans="2:8" s="52" customFormat="1" ht="12.75" customHeight="1" thickBot="1">
      <c r="B9" s="471"/>
      <c r="C9" s="472"/>
      <c r="D9" s="67" t="s">
        <v>8</v>
      </c>
      <c r="E9" s="189">
        <f t="shared" ref="E9:E10" si="0">SUM(F9,G9:H9)</f>
        <v>9</v>
      </c>
      <c r="F9" s="309">
        <f>('1.Жалобы'!F21)</f>
        <v>7</v>
      </c>
      <c r="G9" s="311">
        <f>('2.Проверки'!P10)</f>
        <v>2</v>
      </c>
      <c r="H9" s="310">
        <f>('5.Реестр'!E11)</f>
        <v>0</v>
      </c>
    </row>
    <row r="10" spans="2:8" s="52" customFormat="1" ht="12.75" customHeight="1" thickBot="1">
      <c r="B10" s="471"/>
      <c r="C10" s="472"/>
      <c r="D10" s="67" t="s">
        <v>9</v>
      </c>
      <c r="E10" s="189">
        <f t="shared" si="0"/>
        <v>14</v>
      </c>
      <c r="F10" s="312">
        <f>('1.Жалобы'!G21)</f>
        <v>8</v>
      </c>
      <c r="G10" s="311">
        <f>('2.Проверки'!Q10)</f>
        <v>6</v>
      </c>
      <c r="H10" s="310">
        <f>('5.Реестр'!E12)</f>
        <v>0</v>
      </c>
    </row>
    <row r="11" spans="2:8" s="52" customFormat="1" ht="13.5" thickBot="1">
      <c r="B11" s="471"/>
      <c r="C11" s="472"/>
      <c r="D11" s="69" t="s">
        <v>26</v>
      </c>
      <c r="E11" s="304">
        <f>F11+G11+H11</f>
        <v>43</v>
      </c>
      <c r="F11" s="182">
        <f>F8+F9+F10</f>
        <v>31</v>
      </c>
      <c r="G11" s="70">
        <f>G8+G9+G10</f>
        <v>12</v>
      </c>
      <c r="H11" s="70">
        <f>H8+H9+H10</f>
        <v>0</v>
      </c>
    </row>
    <row r="12" spans="2:8" s="52" customFormat="1" ht="12.75" customHeight="1" thickBot="1">
      <c r="B12" s="471">
        <v>2</v>
      </c>
      <c r="C12" s="476" t="s">
        <v>217</v>
      </c>
      <c r="D12" s="474" t="s">
        <v>7</v>
      </c>
      <c r="E12" s="191">
        <f>SUM(F12,G12,H12)</f>
        <v>19</v>
      </c>
      <c r="F12" s="180">
        <v>15</v>
      </c>
      <c r="G12" s="66">
        <v>4</v>
      </c>
      <c r="H12" s="66"/>
    </row>
    <row r="13" spans="2:8" s="52" customFormat="1" ht="12.75" customHeight="1" thickBot="1">
      <c r="B13" s="471"/>
      <c r="C13" s="477"/>
      <c r="D13" s="474"/>
      <c r="E13" s="192">
        <f>IF(E8=0,0,E12/E8)</f>
        <v>0.95</v>
      </c>
      <c r="F13" s="183">
        <f>IF(F8=0,0,F12/F8)</f>
        <v>0.9375</v>
      </c>
      <c r="G13" s="71">
        <f>IF(G8=0,0,G12/G8)</f>
        <v>1</v>
      </c>
      <c r="H13" s="71">
        <f>IF(H8=0,0,H12/H8)</f>
        <v>0</v>
      </c>
    </row>
    <row r="14" spans="2:8" s="52" customFormat="1" ht="12.75" customHeight="1" thickBot="1">
      <c r="B14" s="471"/>
      <c r="C14" s="477"/>
      <c r="D14" s="490" t="s">
        <v>8</v>
      </c>
      <c r="E14" s="190">
        <f>SUM(F14,G14,H14)</f>
        <v>9</v>
      </c>
      <c r="F14" s="181">
        <v>7</v>
      </c>
      <c r="G14" s="68">
        <v>2</v>
      </c>
      <c r="H14" s="68"/>
    </row>
    <row r="15" spans="2:8" s="52" customFormat="1" ht="12.75" customHeight="1" thickBot="1">
      <c r="B15" s="471"/>
      <c r="C15" s="477"/>
      <c r="D15" s="490"/>
      <c r="E15" s="192">
        <f>IF(E9=0,0,E14/E9)</f>
        <v>1</v>
      </c>
      <c r="F15" s="183">
        <f>IF(F9=0,0,F14/F9)</f>
        <v>1</v>
      </c>
      <c r="G15" s="71">
        <v>0</v>
      </c>
      <c r="H15" s="71">
        <f>IF(H9=0,0,H14/H9)</f>
        <v>0</v>
      </c>
    </row>
    <row r="16" spans="2:8" s="52" customFormat="1" ht="12.75" customHeight="1" thickBot="1">
      <c r="B16" s="471"/>
      <c r="C16" s="477"/>
      <c r="D16" s="473" t="s">
        <v>9</v>
      </c>
      <c r="E16" s="190">
        <f>SUM(F16,G16,H16)</f>
        <v>13</v>
      </c>
      <c r="F16" s="181">
        <v>7</v>
      </c>
      <c r="G16" s="68">
        <v>6</v>
      </c>
      <c r="H16" s="68"/>
    </row>
    <row r="17" spans="2:8" s="52" customFormat="1" ht="13.5" customHeight="1" thickBot="1">
      <c r="B17" s="471"/>
      <c r="C17" s="477"/>
      <c r="D17" s="473"/>
      <c r="E17" s="192">
        <f>IF(E10=0,0,E16/E10)</f>
        <v>0.9285714285714286</v>
      </c>
      <c r="F17" s="183">
        <f>IF(F10=0,0,F16/F10)</f>
        <v>0.875</v>
      </c>
      <c r="G17" s="71">
        <f>IF(G10=0,0,G16/G10)</f>
        <v>1</v>
      </c>
      <c r="H17" s="71">
        <f>IF(H10=0,0,H16/H10)</f>
        <v>0</v>
      </c>
    </row>
    <row r="18" spans="2:8" s="52" customFormat="1" ht="13.5" thickBot="1">
      <c r="B18" s="471"/>
      <c r="C18" s="477"/>
      <c r="D18" s="475" t="s">
        <v>26</v>
      </c>
      <c r="E18" s="193">
        <f>E12+E14+E16</f>
        <v>41</v>
      </c>
      <c r="F18" s="184">
        <f>F12+F14+F16</f>
        <v>29</v>
      </c>
      <c r="G18" s="72">
        <f>G12+G14+G16</f>
        <v>12</v>
      </c>
      <c r="H18" s="72">
        <f>H12+H14+H16</f>
        <v>0</v>
      </c>
    </row>
    <row r="19" spans="2:8" s="52" customFormat="1" ht="13.5" thickBot="1">
      <c r="B19" s="471"/>
      <c r="C19" s="478"/>
      <c r="D19" s="475"/>
      <c r="E19" s="194">
        <f>IF(E11=0,0,E18/E11)</f>
        <v>0.95348837209302328</v>
      </c>
      <c r="F19" s="185">
        <f>IF(F11=0,0,F18/F11)</f>
        <v>0.93548387096774188</v>
      </c>
      <c r="G19" s="73">
        <f>IF(G11=0,0,G18/G11)</f>
        <v>1</v>
      </c>
      <c r="H19" s="73">
        <f>IF(H11=0,0,H18/H11)</f>
        <v>0</v>
      </c>
    </row>
    <row r="20" spans="2:8" s="52" customFormat="1" ht="12.75" customHeight="1" thickBot="1">
      <c r="B20" s="471">
        <v>3</v>
      </c>
      <c r="C20" s="483" t="s">
        <v>54</v>
      </c>
      <c r="D20" s="65" t="s">
        <v>7</v>
      </c>
      <c r="E20" s="250">
        <f>F20+G20+H20</f>
        <v>1</v>
      </c>
      <c r="F20" s="186">
        <v>1</v>
      </c>
      <c r="G20" s="159"/>
      <c r="H20" s="159"/>
    </row>
    <row r="21" spans="2:8" s="52" customFormat="1" ht="12.75" customHeight="1" thickBot="1">
      <c r="B21" s="471"/>
      <c r="C21" s="483"/>
      <c r="D21" s="67" t="s">
        <v>8</v>
      </c>
      <c r="E21" s="250">
        <f t="shared" ref="E21:E26" si="1">F21+G21+H21</f>
        <v>0</v>
      </c>
      <c r="F21" s="187"/>
      <c r="G21" s="161"/>
      <c r="H21" s="161"/>
    </row>
    <row r="22" spans="2:8" s="52" customFormat="1" ht="12.75" customHeight="1" thickBot="1">
      <c r="B22" s="471"/>
      <c r="C22" s="483"/>
      <c r="D22" s="179" t="s">
        <v>9</v>
      </c>
      <c r="E22" s="250">
        <f t="shared" si="1"/>
        <v>1</v>
      </c>
      <c r="F22" s="302">
        <v>1</v>
      </c>
      <c r="G22" s="161"/>
      <c r="H22" s="161"/>
    </row>
    <row r="23" spans="2:8" s="52" customFormat="1" ht="15.75" customHeight="1" thickBot="1">
      <c r="B23" s="471"/>
      <c r="C23" s="483"/>
      <c r="D23" s="69" t="s">
        <v>26</v>
      </c>
      <c r="E23" s="250">
        <f t="shared" si="1"/>
        <v>2</v>
      </c>
      <c r="F23" s="369">
        <f>F20+F21+F22</f>
        <v>2</v>
      </c>
      <c r="G23" s="303">
        <f>G20+G21+G22</f>
        <v>0</v>
      </c>
      <c r="H23" s="303">
        <f>H20+H21+H22</f>
        <v>0</v>
      </c>
    </row>
    <row r="24" spans="2:8" s="52" customFormat="1" ht="12.75" customHeight="1" thickBot="1">
      <c r="B24" s="471">
        <v>4</v>
      </c>
      <c r="C24" s="484" t="s">
        <v>221</v>
      </c>
      <c r="D24" s="65" t="s">
        <v>7</v>
      </c>
      <c r="E24" s="250">
        <f t="shared" si="1"/>
        <v>0</v>
      </c>
      <c r="F24" s="186"/>
      <c r="G24" s="159"/>
      <c r="H24" s="159"/>
    </row>
    <row r="25" spans="2:8" s="52" customFormat="1" ht="12.75" customHeight="1" thickBot="1">
      <c r="B25" s="471"/>
      <c r="C25" s="485"/>
      <c r="D25" s="67" t="s">
        <v>8</v>
      </c>
      <c r="E25" s="250">
        <f t="shared" si="1"/>
        <v>0</v>
      </c>
      <c r="F25" s="187"/>
      <c r="G25" s="161"/>
      <c r="H25" s="161"/>
    </row>
    <row r="26" spans="2:8" s="52" customFormat="1" ht="12.75" customHeight="1" thickBot="1">
      <c r="B26" s="471"/>
      <c r="C26" s="485"/>
      <c r="D26" s="179" t="s">
        <v>9</v>
      </c>
      <c r="E26" s="250">
        <f t="shared" si="1"/>
        <v>0</v>
      </c>
      <c r="F26" s="187"/>
      <c r="G26" s="161"/>
      <c r="H26" s="161"/>
    </row>
    <row r="27" spans="2:8" s="52" customFormat="1" ht="15.75" customHeight="1" thickBot="1">
      <c r="B27" s="471"/>
      <c r="C27" s="486"/>
      <c r="D27" s="69" t="s">
        <v>26</v>
      </c>
      <c r="E27" s="250">
        <f>F27+G27+H27</f>
        <v>0</v>
      </c>
      <c r="F27" s="182">
        <f>F24+F25+F26</f>
        <v>0</v>
      </c>
      <c r="G27" s="160">
        <f>G24+G25+G26</f>
        <v>0</v>
      </c>
      <c r="H27" s="160">
        <f>H24+H25+H26</f>
        <v>0</v>
      </c>
    </row>
    <row r="28" spans="2:8" s="52" customFormat="1" ht="12.75" customHeight="1" thickBot="1">
      <c r="B28" s="471">
        <v>5</v>
      </c>
      <c r="C28" s="472" t="s">
        <v>55</v>
      </c>
      <c r="D28" s="300" t="s">
        <v>7</v>
      </c>
      <c r="E28" s="191">
        <f>SUM(F28,G28,H28)</f>
        <v>1</v>
      </c>
      <c r="F28" s="180">
        <v>1</v>
      </c>
      <c r="G28" s="66"/>
      <c r="H28" s="66"/>
    </row>
    <row r="29" spans="2:8" s="52" customFormat="1" ht="12.75" customHeight="1" thickBot="1">
      <c r="B29" s="471"/>
      <c r="C29" s="472"/>
      <c r="D29" s="299" t="s">
        <v>8</v>
      </c>
      <c r="E29" s="191">
        <f t="shared" ref="E29:E31" si="2">SUM(F29,G29,H29)</f>
        <v>0</v>
      </c>
      <c r="F29" s="181"/>
      <c r="G29" s="68"/>
      <c r="H29" s="68"/>
    </row>
    <row r="30" spans="2:8" s="52" customFormat="1" ht="12.75" customHeight="1" thickBot="1">
      <c r="B30" s="471"/>
      <c r="C30" s="472"/>
      <c r="D30" s="299" t="s">
        <v>9</v>
      </c>
      <c r="E30" s="191">
        <f t="shared" si="2"/>
        <v>0</v>
      </c>
      <c r="F30" s="181"/>
      <c r="G30" s="68"/>
      <c r="H30" s="68"/>
    </row>
    <row r="31" spans="2:8" s="52" customFormat="1" ht="13.5" thickBot="1">
      <c r="B31" s="471"/>
      <c r="C31" s="472"/>
      <c r="D31" s="473" t="s">
        <v>26</v>
      </c>
      <c r="E31" s="191">
        <f t="shared" si="2"/>
        <v>1</v>
      </c>
      <c r="F31" s="74">
        <f>F28+F29+F30</f>
        <v>1</v>
      </c>
      <c r="G31" s="74">
        <f>G28+G29+G30</f>
        <v>0</v>
      </c>
      <c r="H31" s="74">
        <f>H28+H29+H30</f>
        <v>0</v>
      </c>
    </row>
    <row r="32" spans="2:8" s="52" customFormat="1" ht="13.5" thickBot="1">
      <c r="B32" s="471"/>
      <c r="C32" s="472"/>
      <c r="D32" s="473"/>
      <c r="E32" s="195">
        <v>0</v>
      </c>
      <c r="F32" s="188">
        <v>0</v>
      </c>
      <c r="G32" s="75">
        <v>0</v>
      </c>
      <c r="H32" s="75">
        <v>0</v>
      </c>
    </row>
    <row r="33" spans="2:8" s="52" customFormat="1" ht="12.75" customHeight="1" thickBot="1">
      <c r="B33" s="471">
        <v>6</v>
      </c>
      <c r="C33" s="479" t="s">
        <v>56</v>
      </c>
      <c r="D33" s="301" t="s">
        <v>7</v>
      </c>
      <c r="E33" s="191">
        <f>SUM(F33,G33,H33)</f>
        <v>0</v>
      </c>
      <c r="F33" s="180"/>
      <c r="G33" s="66"/>
      <c r="H33" s="66"/>
    </row>
    <row r="34" spans="2:8" s="52" customFormat="1" ht="12.75" customHeight="1" thickBot="1">
      <c r="B34" s="471"/>
      <c r="C34" s="479"/>
      <c r="D34" s="299" t="s">
        <v>8</v>
      </c>
      <c r="E34" s="191">
        <f t="shared" ref="E34:E35" si="3">SUM(F34,G34,H34)</f>
        <v>0</v>
      </c>
      <c r="F34" s="181"/>
      <c r="G34" s="68"/>
      <c r="H34" s="68"/>
    </row>
    <row r="35" spans="2:8" s="52" customFormat="1" ht="12.75" customHeight="1" thickBot="1">
      <c r="B35" s="471"/>
      <c r="C35" s="479"/>
      <c r="D35" s="299" t="s">
        <v>9</v>
      </c>
      <c r="E35" s="191">
        <f t="shared" si="3"/>
        <v>0</v>
      </c>
      <c r="F35" s="181"/>
      <c r="G35" s="68"/>
      <c r="H35" s="68"/>
    </row>
    <row r="36" spans="2:8" s="52" customFormat="1" ht="13.5" thickBot="1">
      <c r="B36" s="471"/>
      <c r="C36" s="479"/>
      <c r="D36" s="475" t="s">
        <v>26</v>
      </c>
      <c r="E36" s="191">
        <f>SUM(F36,G36,H36)</f>
        <v>0</v>
      </c>
      <c r="F36" s="184">
        <f>F33+F34+F35</f>
        <v>0</v>
      </c>
      <c r="G36" s="72">
        <f>G33+G34+G35</f>
        <v>0</v>
      </c>
      <c r="H36" s="72">
        <f>H33+H34+H35</f>
        <v>0</v>
      </c>
    </row>
    <row r="37" spans="2:8" s="52" customFormat="1" ht="13.5" thickBot="1">
      <c r="B37" s="471"/>
      <c r="C37" s="479"/>
      <c r="D37" s="475"/>
      <c r="E37" s="196">
        <v>0</v>
      </c>
      <c r="F37" s="185">
        <v>0</v>
      </c>
      <c r="G37" s="73">
        <v>0</v>
      </c>
      <c r="H37" s="73">
        <v>0</v>
      </c>
    </row>
    <row r="38" spans="2:8" s="52" customFormat="1">
      <c r="B38"/>
      <c r="C38"/>
      <c r="D38"/>
      <c r="E38"/>
      <c r="F38" s="51"/>
      <c r="G38" s="51"/>
      <c r="H38" s="51"/>
    </row>
    <row r="39" spans="2:8" s="52" customFormat="1">
      <c r="B39"/>
      <c r="C39"/>
      <c r="D39"/>
      <c r="E39"/>
      <c r="F39" s="51"/>
      <c r="G39" s="51"/>
      <c r="H39" s="51"/>
    </row>
    <row r="40" spans="2:8">
      <c r="B40"/>
      <c r="D40"/>
      <c r="F40" s="12"/>
      <c r="G40" s="12"/>
      <c r="H40" s="12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  <mergeCell ref="B28:B32"/>
    <mergeCell ref="C28:C32"/>
    <mergeCell ref="D31:D32"/>
    <mergeCell ref="B24:B27"/>
    <mergeCell ref="D12:D13"/>
    <mergeCell ref="D18:D19"/>
    <mergeCell ref="B12:B19"/>
    <mergeCell ref="C12:C19"/>
    <mergeCell ref="D16:D17"/>
  </mergeCells>
  <phoneticPr fontId="0" type="noConversion"/>
  <pageMargins left="0.32013888888888886" right="0.37986111111111109" top="0.3" bottom="0.2298611111111111" header="0.51180555555555551" footer="0.51180555555555551"/>
  <pageSetup paperSize="9" scale="96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P23"/>
  <sheetViews>
    <sheetView workbookViewId="0">
      <selection activeCell="D3" sqref="D3:G3"/>
    </sheetView>
  </sheetViews>
  <sheetFormatPr defaultRowHeight="12.75"/>
  <cols>
    <col min="1" max="1" width="3.140625" style="76" customWidth="1"/>
    <col min="2" max="2" width="7" style="76" customWidth="1"/>
    <col min="3" max="3" width="38.42578125" style="76" customWidth="1"/>
    <col min="4" max="4" width="37.28515625" style="76" customWidth="1"/>
    <col min="5" max="5" width="13.85546875" style="76" customWidth="1"/>
    <col min="6" max="16384" width="9.140625" style="76"/>
  </cols>
  <sheetData>
    <row r="2" spans="2:16">
      <c r="C2" s="77"/>
      <c r="D2" s="78"/>
      <c r="E2" s="78"/>
      <c r="F2" s="78"/>
      <c r="G2" s="78"/>
    </row>
    <row r="3" spans="2:16" ht="31.5" customHeight="1" thickBot="1">
      <c r="B3" s="501" t="s">
        <v>57</v>
      </c>
      <c r="C3" s="501"/>
      <c r="D3" s="502" t="s">
        <v>222</v>
      </c>
      <c r="E3" s="502"/>
      <c r="F3" s="502"/>
      <c r="G3" s="502"/>
      <c r="H3" s="79"/>
      <c r="I3" s="79"/>
      <c r="J3" s="79"/>
      <c r="K3" s="79"/>
      <c r="L3" s="79"/>
      <c r="M3" s="79"/>
      <c r="N3" s="79"/>
      <c r="O3" s="79"/>
      <c r="P3" s="79"/>
    </row>
    <row r="4" spans="2:16" ht="31.5" customHeight="1">
      <c r="B4" s="80"/>
      <c r="C4" s="80"/>
      <c r="D4" s="503" t="s">
        <v>32</v>
      </c>
      <c r="E4" s="503"/>
      <c r="F4" s="503"/>
      <c r="G4" s="503"/>
      <c r="H4" s="79"/>
      <c r="I4" s="79"/>
      <c r="J4" s="79"/>
      <c r="K4" s="79"/>
      <c r="L4" s="79"/>
      <c r="M4" s="79"/>
      <c r="N4" s="79"/>
      <c r="O4" s="79"/>
      <c r="P4" s="79"/>
    </row>
    <row r="5" spans="2:16" ht="31.5" customHeight="1">
      <c r="B5" s="81"/>
      <c r="C5" s="504" t="s">
        <v>58</v>
      </c>
      <c r="D5" s="504"/>
      <c r="E5" s="504"/>
      <c r="F5" s="504"/>
      <c r="G5" s="504"/>
      <c r="H5" s="79"/>
      <c r="I5" s="79"/>
      <c r="J5" s="79"/>
      <c r="K5" s="79"/>
      <c r="L5" s="79"/>
      <c r="M5" s="79"/>
      <c r="N5" s="79"/>
      <c r="O5" s="79"/>
      <c r="P5" s="79"/>
    </row>
    <row r="6" spans="2:16" ht="13.5" thickBot="1">
      <c r="B6" s="82"/>
      <c r="C6" s="82"/>
      <c r="D6" s="82"/>
      <c r="E6" s="82"/>
      <c r="F6" s="82"/>
      <c r="G6" s="82"/>
    </row>
    <row r="7" spans="2:16" ht="12.75" customHeight="1" thickBot="1">
      <c r="B7" s="505" t="s">
        <v>59</v>
      </c>
      <c r="C7" s="506" t="s">
        <v>60</v>
      </c>
      <c r="D7" s="506"/>
      <c r="E7" s="500" t="s">
        <v>61</v>
      </c>
      <c r="F7" s="500"/>
      <c r="G7" s="500"/>
      <c r="H7" s="83"/>
      <c r="I7" s="83"/>
    </row>
    <row r="8" spans="2:16" ht="24" customHeight="1">
      <c r="B8" s="505"/>
      <c r="C8" s="506"/>
      <c r="D8" s="506"/>
      <c r="E8" s="84" t="s">
        <v>7</v>
      </c>
      <c r="F8" s="85" t="s">
        <v>8</v>
      </c>
      <c r="G8" s="85" t="s">
        <v>9</v>
      </c>
      <c r="H8" s="83"/>
      <c r="I8" s="83"/>
    </row>
    <row r="9" spans="2:16" ht="13.5" thickBot="1">
      <c r="B9" s="86" t="s">
        <v>11</v>
      </c>
      <c r="C9" s="499" t="s">
        <v>12</v>
      </c>
      <c r="D9" s="499"/>
      <c r="E9" s="87">
        <v>1</v>
      </c>
      <c r="F9" s="290">
        <v>2</v>
      </c>
      <c r="G9" s="290">
        <v>3</v>
      </c>
    </row>
    <row r="10" spans="2:16" ht="13.5" customHeight="1" thickBot="1">
      <c r="B10" s="88">
        <v>1</v>
      </c>
      <c r="C10" s="496" t="s">
        <v>62</v>
      </c>
      <c r="D10" s="89" t="s">
        <v>10</v>
      </c>
      <c r="E10" s="282">
        <v>109</v>
      </c>
      <c r="F10" s="494"/>
      <c r="G10" s="494"/>
    </row>
    <row r="11" spans="2:16" ht="13.5" thickBot="1">
      <c r="B11" s="492">
        <v>2</v>
      </c>
      <c r="C11" s="496"/>
      <c r="D11" s="493" t="s">
        <v>63</v>
      </c>
      <c r="E11" s="283">
        <v>89</v>
      </c>
      <c r="F11" s="494"/>
      <c r="G11" s="494"/>
    </row>
    <row r="12" spans="2:16" ht="13.5" thickBot="1">
      <c r="B12" s="492"/>
      <c r="C12" s="496"/>
      <c r="D12" s="493"/>
      <c r="E12" s="284">
        <f>IF(E10=0,0,E11/E10)</f>
        <v>0.8165137614678899</v>
      </c>
      <c r="F12" s="494"/>
      <c r="G12" s="494"/>
    </row>
    <row r="13" spans="2:16" ht="13.5" thickBot="1">
      <c r="B13" s="90">
        <v>3</v>
      </c>
      <c r="C13" s="496"/>
      <c r="D13" s="91" t="s">
        <v>64</v>
      </c>
      <c r="E13" s="285">
        <v>14</v>
      </c>
      <c r="F13" s="494"/>
      <c r="G13" s="494"/>
    </row>
    <row r="14" spans="2:16" ht="12.75" customHeight="1" thickBot="1">
      <c r="B14" s="92">
        <v>4</v>
      </c>
      <c r="C14" s="498" t="s">
        <v>65</v>
      </c>
      <c r="D14" s="89" t="s">
        <v>10</v>
      </c>
      <c r="E14" s="282">
        <v>5</v>
      </c>
      <c r="F14" s="494"/>
      <c r="G14" s="494"/>
    </row>
    <row r="15" spans="2:16" ht="13.5" thickBot="1">
      <c r="B15" s="492">
        <v>5</v>
      </c>
      <c r="C15" s="498"/>
      <c r="D15" s="497" t="s">
        <v>66</v>
      </c>
      <c r="E15" s="283"/>
      <c r="F15" s="494"/>
      <c r="G15" s="494"/>
    </row>
    <row r="16" spans="2:16" ht="13.5" thickBot="1">
      <c r="B16" s="492"/>
      <c r="C16" s="498"/>
      <c r="D16" s="497"/>
      <c r="E16" s="286">
        <f>IF(E14=0,0,E15/E14)</f>
        <v>0</v>
      </c>
      <c r="F16" s="494"/>
      <c r="G16" s="494"/>
    </row>
    <row r="17" spans="2:7" ht="12.75" customHeight="1" thickBot="1">
      <c r="B17" s="90">
        <v>6</v>
      </c>
      <c r="C17" s="491" t="s">
        <v>67</v>
      </c>
      <c r="D17" s="93" t="s">
        <v>10</v>
      </c>
      <c r="E17" s="495"/>
      <c r="F17" s="291">
        <v>0</v>
      </c>
      <c r="G17" s="494"/>
    </row>
    <row r="18" spans="2:7" ht="13.5" thickBot="1">
      <c r="B18" s="492">
        <v>7</v>
      </c>
      <c r="C18" s="491"/>
      <c r="D18" s="493" t="s">
        <v>63</v>
      </c>
      <c r="E18" s="495"/>
      <c r="F18" s="287">
        <v>0</v>
      </c>
      <c r="G18" s="494"/>
    </row>
    <row r="19" spans="2:7" ht="13.5" thickBot="1">
      <c r="B19" s="492"/>
      <c r="C19" s="491"/>
      <c r="D19" s="493"/>
      <c r="E19" s="495"/>
      <c r="F19" s="288">
        <f>IF(F17=0,0,F18/F17)</f>
        <v>0</v>
      </c>
      <c r="G19" s="494"/>
    </row>
    <row r="20" spans="2:7" ht="13.5" thickBot="1">
      <c r="B20" s="90">
        <v>8</v>
      </c>
      <c r="C20" s="491"/>
      <c r="D20" s="94" t="s">
        <v>64</v>
      </c>
      <c r="E20" s="495"/>
      <c r="F20" s="287">
        <v>0</v>
      </c>
      <c r="G20" s="494"/>
    </row>
    <row r="21" spans="2:7" ht="13.5" thickBot="1">
      <c r="B21" s="95">
        <v>9</v>
      </c>
      <c r="C21" s="491"/>
      <c r="D21" s="96" t="s">
        <v>188</v>
      </c>
      <c r="E21" s="495"/>
      <c r="F21" s="289">
        <v>0</v>
      </c>
      <c r="G21" s="494"/>
    </row>
    <row r="22" spans="2:7">
      <c r="B22" s="82"/>
      <c r="C22" s="82"/>
      <c r="D22" s="82"/>
      <c r="E22" s="82"/>
      <c r="F22" s="82"/>
      <c r="G22" s="82"/>
    </row>
    <row r="23" spans="2:7">
      <c r="B23"/>
      <c r="C23"/>
      <c r="D23"/>
      <c r="E23"/>
      <c r="F23"/>
      <c r="G23" s="82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9:D9"/>
    <mergeCell ref="E7:G7"/>
    <mergeCell ref="B3:C3"/>
    <mergeCell ref="D3:G3"/>
    <mergeCell ref="D4:G4"/>
    <mergeCell ref="C5:G5"/>
    <mergeCell ref="B7:B8"/>
    <mergeCell ref="C7:D8"/>
    <mergeCell ref="C10:C13"/>
    <mergeCell ref="B11:B12"/>
    <mergeCell ref="D11:D12"/>
    <mergeCell ref="F10:G13"/>
    <mergeCell ref="D15:D16"/>
    <mergeCell ref="B15:B16"/>
    <mergeCell ref="C14:C16"/>
    <mergeCell ref="C17:C21"/>
    <mergeCell ref="B18:B19"/>
    <mergeCell ref="D18:D19"/>
    <mergeCell ref="F14:G16"/>
    <mergeCell ref="E17:E21"/>
    <mergeCell ref="G17:G21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I17"/>
  <sheetViews>
    <sheetView workbookViewId="0">
      <selection activeCell="D2" sqref="D2:F2"/>
    </sheetView>
  </sheetViews>
  <sheetFormatPr defaultRowHeight="12.75"/>
  <cols>
    <col min="1" max="1" width="2.85546875" style="76" customWidth="1"/>
    <col min="2" max="2" width="5.85546875" style="76" customWidth="1"/>
    <col min="3" max="3" width="36.5703125" style="76" customWidth="1"/>
    <col min="4" max="4" width="6.140625" style="76" customWidth="1"/>
    <col min="5" max="5" width="19.5703125" style="76" customWidth="1"/>
    <col min="6" max="6" width="21.140625" style="76" customWidth="1"/>
    <col min="7" max="7" width="20.140625" style="76" customWidth="1"/>
    <col min="8" max="16384" width="9.140625" style="76"/>
  </cols>
  <sheetData>
    <row r="2" spans="2:9" ht="13.5" thickBot="1">
      <c r="D2" s="526" t="s">
        <v>222</v>
      </c>
      <c r="E2" s="526"/>
      <c r="F2" s="526"/>
    </row>
    <row r="3" spans="2:9" ht="16.5" customHeight="1">
      <c r="B3" s="527" t="s">
        <v>68</v>
      </c>
      <c r="C3" s="527"/>
      <c r="D3" s="528"/>
      <c r="E3" s="528"/>
      <c r="F3" s="528"/>
      <c r="G3" s="97"/>
      <c r="H3" s="97"/>
      <c r="I3" s="97"/>
    </row>
    <row r="4" spans="2:9" ht="39.75" customHeight="1">
      <c r="B4" s="98"/>
      <c r="C4" s="529" t="s">
        <v>69</v>
      </c>
      <c r="D4" s="529"/>
      <c r="E4" s="529"/>
      <c r="F4" s="529"/>
      <c r="G4" s="82"/>
    </row>
    <row r="5" spans="2:9" ht="13.5" thickBot="1">
      <c r="B5" s="82"/>
      <c r="C5" s="82"/>
      <c r="D5" s="82"/>
      <c r="E5" s="82"/>
      <c r="F5" s="82"/>
      <c r="G5" s="82"/>
    </row>
    <row r="6" spans="2:9" ht="52.5" customHeight="1" thickBot="1">
      <c r="B6" s="530" t="s">
        <v>59</v>
      </c>
      <c r="C6" s="515" t="s">
        <v>70</v>
      </c>
      <c r="D6" s="516"/>
      <c r="E6" s="317" t="s">
        <v>71</v>
      </c>
      <c r="F6" s="199" t="s">
        <v>72</v>
      </c>
      <c r="G6" s="200" t="s">
        <v>10</v>
      </c>
    </row>
    <row r="7" spans="2:9" ht="13.5" thickBot="1">
      <c r="B7" s="531"/>
      <c r="C7" s="517"/>
      <c r="D7" s="518"/>
      <c r="E7" s="318" t="s">
        <v>73</v>
      </c>
      <c r="F7" s="306" t="s">
        <v>73</v>
      </c>
      <c r="G7" s="201" t="s">
        <v>73</v>
      </c>
    </row>
    <row r="8" spans="2:9" ht="13.5" thickBot="1">
      <c r="B8" s="197" t="s">
        <v>11</v>
      </c>
      <c r="C8" s="320" t="s">
        <v>12</v>
      </c>
      <c r="D8" s="321"/>
      <c r="E8" s="319">
        <v>1</v>
      </c>
      <c r="F8" s="307">
        <v>2</v>
      </c>
      <c r="G8" s="202">
        <v>3</v>
      </c>
    </row>
    <row r="9" spans="2:9" ht="13.5" thickBot="1">
      <c r="B9" s="198">
        <v>1</v>
      </c>
      <c r="C9" s="93" t="s">
        <v>74</v>
      </c>
      <c r="D9" s="327"/>
      <c r="E9" s="314">
        <v>5</v>
      </c>
      <c r="F9" s="308"/>
      <c r="G9" s="305">
        <v>1</v>
      </c>
    </row>
    <row r="10" spans="2:9" ht="13.5" customHeight="1" thickBot="1">
      <c r="B10" s="521" t="s">
        <v>218</v>
      </c>
      <c r="C10" s="523" t="s">
        <v>220</v>
      </c>
      <c r="D10" s="322" t="s">
        <v>7</v>
      </c>
      <c r="E10" s="315"/>
      <c r="F10" s="308"/>
      <c r="G10" s="305">
        <f>SUM(E10,F10)</f>
        <v>0</v>
      </c>
    </row>
    <row r="11" spans="2:9" ht="13.5" customHeight="1" thickBot="1">
      <c r="B11" s="522"/>
      <c r="C11" s="524"/>
      <c r="D11" s="316" t="s">
        <v>8</v>
      </c>
      <c r="E11" s="315"/>
      <c r="F11" s="308"/>
      <c r="G11" s="305">
        <f>SUM(E11,F11)</f>
        <v>0</v>
      </c>
    </row>
    <row r="12" spans="2:9" ht="13.5" customHeight="1" thickBot="1">
      <c r="B12" s="522"/>
      <c r="C12" s="525"/>
      <c r="D12" s="323" t="s">
        <v>9</v>
      </c>
      <c r="E12" s="315"/>
      <c r="F12" s="308"/>
      <c r="G12" s="305">
        <f>SUM(E12,F12)</f>
        <v>0</v>
      </c>
    </row>
    <row r="13" spans="2:9" ht="13.5" thickBot="1">
      <c r="B13" s="507">
        <v>2</v>
      </c>
      <c r="C13" s="509" t="s">
        <v>75</v>
      </c>
      <c r="D13" s="510"/>
      <c r="E13" s="324">
        <v>2</v>
      </c>
      <c r="F13" s="330"/>
      <c r="G13" s="305">
        <f>SUM(E13,F13)</f>
        <v>2</v>
      </c>
    </row>
    <row r="14" spans="2:9" ht="13.5" thickBot="1">
      <c r="B14" s="508"/>
      <c r="C14" s="511"/>
      <c r="D14" s="512"/>
      <c r="E14" s="329">
        <f>IF(E9=0,0,E15/E9)</f>
        <v>0.6</v>
      </c>
      <c r="F14" s="331">
        <f>IF(F9=0,0,F15/F9)</f>
        <v>0</v>
      </c>
      <c r="G14" s="332">
        <f>IF(G9=0,0,G15/G9)</f>
        <v>3</v>
      </c>
    </row>
    <row r="15" spans="2:9" ht="26.25" customHeight="1" thickBot="1">
      <c r="B15" s="328">
        <v>3</v>
      </c>
      <c r="C15" s="513" t="s">
        <v>76</v>
      </c>
      <c r="D15" s="514"/>
      <c r="E15" s="335">
        <v>3</v>
      </c>
      <c r="F15" s="334"/>
      <c r="G15" s="313">
        <f>SUM(E15,F15)</f>
        <v>3</v>
      </c>
    </row>
    <row r="16" spans="2:9" ht="26.25" customHeight="1" thickBot="1">
      <c r="B16" s="307">
        <v>4</v>
      </c>
      <c r="C16" s="519" t="s">
        <v>77</v>
      </c>
      <c r="D16" s="520"/>
      <c r="E16" s="325">
        <v>34</v>
      </c>
      <c r="F16" s="326">
        <v>28</v>
      </c>
      <c r="G16" s="333">
        <f>E16+F16</f>
        <v>62</v>
      </c>
    </row>
    <row r="17" ht="25.5" customHeight="1"/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2">
    <mergeCell ref="D2:F2"/>
    <mergeCell ref="B3:C3"/>
    <mergeCell ref="D3:F3"/>
    <mergeCell ref="C4:F4"/>
    <mergeCell ref="B6:B7"/>
    <mergeCell ref="B13:B14"/>
    <mergeCell ref="C13:D14"/>
    <mergeCell ref="C15:D15"/>
    <mergeCell ref="C6:D7"/>
    <mergeCell ref="C16:D16"/>
    <mergeCell ref="B10:B12"/>
    <mergeCell ref="C10:C12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7"/>
  <sheetViews>
    <sheetView topLeftCell="A16" zoomScale="70" zoomScaleNormal="70" workbookViewId="0">
      <selection activeCell="P25" sqref="P25"/>
    </sheetView>
  </sheetViews>
  <sheetFormatPr defaultRowHeight="12.75"/>
  <cols>
    <col min="1" max="1" width="4" style="259" customWidth="1"/>
    <col min="2" max="2" width="26.28515625" style="259" customWidth="1"/>
    <col min="3" max="5" width="9.140625" style="259" customWidth="1"/>
    <col min="6" max="6" width="8.7109375" style="259" customWidth="1"/>
    <col min="7" max="7" width="8.5703125" style="259" customWidth="1"/>
    <col min="8" max="8" width="7.85546875" style="259" customWidth="1"/>
    <col min="9" max="9" width="10.140625" style="259" customWidth="1"/>
    <col min="10" max="10" width="8.85546875" style="259" customWidth="1"/>
    <col min="11" max="11" width="9.28515625" style="259" customWidth="1"/>
    <col min="12" max="12" width="10" style="259" customWidth="1"/>
    <col min="13" max="13" width="13.140625" style="259" customWidth="1"/>
    <col min="14" max="14" width="10" style="259" customWidth="1"/>
    <col min="15" max="15" width="11.7109375" style="259" customWidth="1"/>
    <col min="16" max="16" width="9.140625" style="259" customWidth="1"/>
    <col min="17" max="17" width="4.7109375" style="259" customWidth="1"/>
    <col min="18" max="18" width="6.7109375" style="259" customWidth="1"/>
    <col min="19" max="19" width="7" style="259" customWidth="1"/>
    <col min="20" max="16384" width="9.140625" style="259"/>
  </cols>
  <sheetData>
    <row r="1" spans="1:20" customFormat="1" ht="24.75" customHeight="1">
      <c r="B1" s="1"/>
      <c r="C1" s="535" t="s">
        <v>222</v>
      </c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20" customFormat="1" ht="12.75" customHeight="1">
      <c r="B2" s="400" t="s">
        <v>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</row>
    <row r="3" spans="1:20">
      <c r="A3" s="536" t="s">
        <v>211</v>
      </c>
      <c r="B3" s="536"/>
      <c r="C3" s="536"/>
      <c r="D3" s="536"/>
      <c r="E3" s="536"/>
      <c r="F3" s="49"/>
      <c r="G3" s="49"/>
      <c r="H3" s="49"/>
      <c r="I3" s="255"/>
      <c r="J3" s="255"/>
      <c r="K3" s="255"/>
      <c r="L3" s="255"/>
      <c r="M3" s="256"/>
      <c r="N3" s="256"/>
      <c r="O3" s="257"/>
      <c r="P3" s="257"/>
      <c r="Q3" s="257"/>
      <c r="R3" s="257"/>
      <c r="S3" s="258"/>
    </row>
    <row r="4" spans="1:20" ht="31.5" customHeight="1">
      <c r="A4" s="537" t="s">
        <v>224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</row>
    <row r="5" spans="1:20" ht="63.2" customHeight="1">
      <c r="A5" s="534" t="s">
        <v>59</v>
      </c>
      <c r="B5" s="534" t="s">
        <v>189</v>
      </c>
      <c r="C5" s="534" t="s">
        <v>190</v>
      </c>
      <c r="D5" s="532" t="s">
        <v>214</v>
      </c>
      <c r="E5" s="534" t="s">
        <v>191</v>
      </c>
      <c r="F5" s="534" t="s">
        <v>192</v>
      </c>
      <c r="G5" s="534" t="s">
        <v>193</v>
      </c>
      <c r="H5" s="534"/>
      <c r="I5" s="534" t="s">
        <v>78</v>
      </c>
      <c r="J5" s="534"/>
      <c r="K5" s="534" t="s">
        <v>194</v>
      </c>
      <c r="L5" s="534" t="s">
        <v>195</v>
      </c>
      <c r="M5" s="532" t="s">
        <v>196</v>
      </c>
      <c r="N5" s="532" t="s">
        <v>197</v>
      </c>
      <c r="O5" s="534" t="s">
        <v>198</v>
      </c>
      <c r="P5" s="534" t="s">
        <v>199</v>
      </c>
      <c r="Q5" s="534" t="s">
        <v>200</v>
      </c>
      <c r="R5" s="534"/>
      <c r="S5" s="534"/>
      <c r="T5" s="260"/>
    </row>
    <row r="6" spans="1:20" ht="93" customHeight="1">
      <c r="A6" s="534"/>
      <c r="B6" s="534"/>
      <c r="C6" s="534"/>
      <c r="D6" s="533"/>
      <c r="E6" s="534"/>
      <c r="F6" s="534"/>
      <c r="G6" s="271" t="s">
        <v>201</v>
      </c>
      <c r="H6" s="271" t="s">
        <v>202</v>
      </c>
      <c r="I6" s="271" t="s">
        <v>203</v>
      </c>
      <c r="J6" s="271" t="s">
        <v>204</v>
      </c>
      <c r="K6" s="534"/>
      <c r="L6" s="534"/>
      <c r="M6" s="533"/>
      <c r="N6" s="533"/>
      <c r="O6" s="534"/>
      <c r="P6" s="534"/>
      <c r="Q6" s="272" t="s">
        <v>205</v>
      </c>
      <c r="R6" s="271" t="s">
        <v>206</v>
      </c>
      <c r="S6" s="271" t="s">
        <v>207</v>
      </c>
      <c r="T6" s="260"/>
    </row>
    <row r="7" spans="1:20" ht="18.75" customHeight="1">
      <c r="A7" s="273"/>
      <c r="B7" s="273" t="s">
        <v>11</v>
      </c>
      <c r="C7" s="273">
        <v>1</v>
      </c>
      <c r="D7" s="273" t="s">
        <v>213</v>
      </c>
      <c r="E7" s="273">
        <v>2</v>
      </c>
      <c r="F7" s="273">
        <v>3</v>
      </c>
      <c r="G7" s="273">
        <v>4</v>
      </c>
      <c r="H7" s="273">
        <v>5</v>
      </c>
      <c r="I7" s="273">
        <v>6</v>
      </c>
      <c r="J7" s="273">
        <v>7</v>
      </c>
      <c r="K7" s="273">
        <v>8</v>
      </c>
      <c r="L7" s="273">
        <v>9</v>
      </c>
      <c r="M7" s="273">
        <v>10</v>
      </c>
      <c r="N7" s="273">
        <v>11</v>
      </c>
      <c r="O7" s="273">
        <v>12</v>
      </c>
      <c r="P7" s="273">
        <v>13</v>
      </c>
      <c r="Q7" s="273">
        <v>14</v>
      </c>
      <c r="R7" s="273">
        <v>15</v>
      </c>
      <c r="S7" s="273">
        <v>16</v>
      </c>
      <c r="T7" s="260"/>
    </row>
    <row r="8" spans="1:20" ht="18" customHeight="1">
      <c r="A8" s="273">
        <v>1</v>
      </c>
      <c r="B8" s="274" t="s">
        <v>114</v>
      </c>
      <c r="C8" s="371">
        <v>1</v>
      </c>
      <c r="D8" s="371"/>
      <c r="E8" s="372"/>
      <c r="F8" s="371"/>
      <c r="G8" s="371">
        <v>1</v>
      </c>
      <c r="H8" s="371">
        <v>50</v>
      </c>
      <c r="I8" s="371"/>
      <c r="J8" s="371">
        <v>2</v>
      </c>
      <c r="K8" s="371">
        <v>1</v>
      </c>
      <c r="L8" s="371"/>
      <c r="M8" s="371"/>
      <c r="N8" s="371"/>
      <c r="O8" s="383">
        <v>50</v>
      </c>
      <c r="P8" s="383">
        <v>60</v>
      </c>
      <c r="Q8" s="374"/>
      <c r="R8" s="371">
        <v>1</v>
      </c>
      <c r="S8" s="374"/>
      <c r="T8" s="260"/>
    </row>
    <row r="9" spans="1:20" ht="18" customHeight="1" thickBot="1">
      <c r="A9" s="273">
        <v>2</v>
      </c>
      <c r="B9" s="275" t="s">
        <v>135</v>
      </c>
      <c r="C9" s="371"/>
      <c r="D9" s="371"/>
      <c r="E9" s="372"/>
      <c r="F9" s="371"/>
      <c r="G9" s="371"/>
      <c r="H9" s="371"/>
      <c r="I9" s="371"/>
      <c r="J9" s="371"/>
      <c r="K9" s="371"/>
      <c r="L9" s="371"/>
      <c r="M9" s="371"/>
      <c r="N9" s="371"/>
      <c r="O9" s="383"/>
      <c r="P9" s="383"/>
      <c r="Q9" s="371"/>
      <c r="R9" s="371"/>
      <c r="S9" s="371"/>
      <c r="T9" s="260"/>
    </row>
    <row r="10" spans="1:20" ht="18" customHeight="1" thickBot="1">
      <c r="A10" s="273">
        <v>3</v>
      </c>
      <c r="B10" s="276" t="s">
        <v>136</v>
      </c>
      <c r="C10" s="371"/>
      <c r="D10" s="371"/>
      <c r="E10" s="372"/>
      <c r="F10" s="371"/>
      <c r="G10" s="371"/>
      <c r="H10" s="371"/>
      <c r="I10" s="371"/>
      <c r="J10" s="371"/>
      <c r="K10" s="371"/>
      <c r="L10" s="371"/>
      <c r="M10" s="371"/>
      <c r="N10" s="371"/>
      <c r="O10" s="383"/>
      <c r="P10" s="383"/>
      <c r="Q10" s="374"/>
      <c r="R10" s="371"/>
      <c r="S10" s="371"/>
      <c r="T10" s="260"/>
    </row>
    <row r="11" spans="1:20" ht="18" customHeight="1" thickBot="1">
      <c r="A11" s="273">
        <v>4</v>
      </c>
      <c r="B11" s="276" t="s">
        <v>137</v>
      </c>
      <c r="C11" s="371"/>
      <c r="D11" s="371"/>
      <c r="E11" s="372"/>
      <c r="F11" s="371"/>
      <c r="G11" s="371"/>
      <c r="H11" s="371"/>
      <c r="I11" s="371"/>
      <c r="J11" s="371"/>
      <c r="K11" s="371"/>
      <c r="L11" s="371"/>
      <c r="M11" s="371"/>
      <c r="N11" s="371"/>
      <c r="O11" s="383"/>
      <c r="P11" s="383"/>
      <c r="Q11" s="374"/>
      <c r="R11" s="371"/>
      <c r="S11" s="371"/>
      <c r="T11" s="260"/>
    </row>
    <row r="12" spans="1:20" ht="18" customHeight="1" thickBot="1">
      <c r="A12" s="273">
        <v>5</v>
      </c>
      <c r="B12" s="276" t="s">
        <v>138</v>
      </c>
      <c r="C12" s="371"/>
      <c r="D12" s="371"/>
      <c r="E12" s="372"/>
      <c r="F12" s="371"/>
      <c r="G12" s="371"/>
      <c r="H12" s="371"/>
      <c r="I12" s="371"/>
      <c r="J12" s="371"/>
      <c r="K12" s="371"/>
      <c r="L12" s="371"/>
      <c r="M12" s="371"/>
      <c r="N12" s="371"/>
      <c r="O12" s="383"/>
      <c r="P12" s="383"/>
      <c r="Q12" s="374"/>
      <c r="R12" s="371"/>
      <c r="S12" s="371"/>
      <c r="T12" s="260"/>
    </row>
    <row r="13" spans="1:20" ht="18" customHeight="1" thickBot="1">
      <c r="A13" s="273">
        <v>6</v>
      </c>
      <c r="B13" s="276" t="s">
        <v>139</v>
      </c>
      <c r="C13" s="371"/>
      <c r="D13" s="371"/>
      <c r="E13" s="372"/>
      <c r="F13" s="371">
        <v>2</v>
      </c>
      <c r="G13" s="371"/>
      <c r="H13" s="375"/>
      <c r="I13" s="371"/>
      <c r="J13" s="371">
        <v>1</v>
      </c>
      <c r="K13" s="371"/>
      <c r="L13" s="371"/>
      <c r="M13" s="371"/>
      <c r="N13" s="376"/>
      <c r="O13" s="384"/>
      <c r="P13" s="383">
        <v>15</v>
      </c>
      <c r="Q13" s="374"/>
      <c r="R13" s="371"/>
      <c r="S13" s="371"/>
      <c r="T13" s="260"/>
    </row>
    <row r="14" spans="1:20" ht="18" customHeight="1" thickBot="1">
      <c r="A14" s="273">
        <v>7</v>
      </c>
      <c r="B14" s="276" t="s">
        <v>140</v>
      </c>
      <c r="C14" s="371">
        <v>35</v>
      </c>
      <c r="D14" s="371"/>
      <c r="E14" s="372"/>
      <c r="F14" s="371">
        <v>11</v>
      </c>
      <c r="G14" s="371">
        <v>33</v>
      </c>
      <c r="H14" s="371">
        <v>778</v>
      </c>
      <c r="I14" s="371"/>
      <c r="J14" s="371">
        <v>37</v>
      </c>
      <c r="K14" s="371">
        <v>14</v>
      </c>
      <c r="L14" s="371"/>
      <c r="M14" s="371"/>
      <c r="N14" s="371"/>
      <c r="O14" s="383">
        <v>406.5</v>
      </c>
      <c r="P14" s="383">
        <v>614.56500000000005</v>
      </c>
      <c r="Q14" s="374"/>
      <c r="R14" s="371">
        <v>24</v>
      </c>
      <c r="S14" s="371"/>
      <c r="T14" s="260"/>
    </row>
    <row r="15" spans="1:20" ht="18" customHeight="1" thickBot="1">
      <c r="A15" s="273">
        <v>8</v>
      </c>
      <c r="B15" s="276" t="s">
        <v>141</v>
      </c>
      <c r="C15" s="371"/>
      <c r="D15" s="371"/>
      <c r="E15" s="372"/>
      <c r="F15" s="371"/>
      <c r="G15" s="371"/>
      <c r="H15" s="371"/>
      <c r="I15" s="371"/>
      <c r="J15" s="371"/>
      <c r="K15" s="371"/>
      <c r="L15" s="371"/>
      <c r="M15" s="371"/>
      <c r="N15" s="371"/>
      <c r="O15" s="383"/>
      <c r="P15" s="383"/>
      <c r="Q15" s="374"/>
      <c r="R15" s="371"/>
      <c r="S15" s="371"/>
      <c r="T15" s="260"/>
    </row>
    <row r="16" spans="1:20" ht="18" customHeight="1" thickBot="1">
      <c r="A16" s="273">
        <v>9</v>
      </c>
      <c r="B16" s="276" t="s">
        <v>142</v>
      </c>
      <c r="C16" s="371"/>
      <c r="D16" s="371"/>
      <c r="E16" s="372"/>
      <c r="F16" s="371"/>
      <c r="G16" s="371"/>
      <c r="H16" s="371"/>
      <c r="I16" s="371"/>
      <c r="J16" s="371"/>
      <c r="K16" s="371"/>
      <c r="L16" s="371"/>
      <c r="M16" s="371"/>
      <c r="N16" s="371"/>
      <c r="O16" s="383"/>
      <c r="P16" s="383"/>
      <c r="Q16" s="374"/>
      <c r="R16" s="371"/>
      <c r="S16" s="371"/>
      <c r="T16" s="260"/>
    </row>
    <row r="17" spans="1:20" ht="18" customHeight="1" thickBot="1">
      <c r="A17" s="273">
        <v>10</v>
      </c>
      <c r="B17" s="276" t="s">
        <v>143</v>
      </c>
      <c r="C17" s="371">
        <v>2</v>
      </c>
      <c r="D17" s="371"/>
      <c r="E17" s="372"/>
      <c r="F17" s="371"/>
      <c r="G17" s="371">
        <v>2</v>
      </c>
      <c r="H17" s="371">
        <v>60</v>
      </c>
      <c r="I17" s="371"/>
      <c r="J17" s="371"/>
      <c r="K17" s="371">
        <v>2</v>
      </c>
      <c r="L17" s="371"/>
      <c r="M17" s="371"/>
      <c r="N17" s="371"/>
      <c r="O17" s="385">
        <v>60</v>
      </c>
      <c r="P17" s="383"/>
      <c r="Q17" s="374"/>
      <c r="R17" s="371">
        <v>2</v>
      </c>
      <c r="S17" s="371"/>
      <c r="T17" s="260"/>
    </row>
    <row r="18" spans="1:20" ht="18" customHeight="1" thickBot="1">
      <c r="A18" s="273">
        <v>11</v>
      </c>
      <c r="B18" s="276" t="s">
        <v>144</v>
      </c>
      <c r="C18" s="371">
        <v>1</v>
      </c>
      <c r="D18" s="371"/>
      <c r="E18" s="372"/>
      <c r="F18" s="371">
        <v>1</v>
      </c>
      <c r="G18" s="371">
        <v>1</v>
      </c>
      <c r="H18" s="371">
        <v>10</v>
      </c>
      <c r="I18" s="371"/>
      <c r="J18" s="371"/>
      <c r="K18" s="371">
        <v>1</v>
      </c>
      <c r="L18" s="371"/>
      <c r="M18" s="371"/>
      <c r="N18" s="371"/>
      <c r="O18" s="383">
        <v>10</v>
      </c>
      <c r="P18" s="383"/>
      <c r="Q18" s="374"/>
      <c r="R18" s="371">
        <v>1</v>
      </c>
      <c r="S18" s="371"/>
      <c r="T18" s="260"/>
    </row>
    <row r="19" spans="1:20" ht="18" customHeight="1" thickBot="1">
      <c r="A19" s="273">
        <v>12</v>
      </c>
      <c r="B19" s="276" t="s">
        <v>145</v>
      </c>
      <c r="C19" s="371">
        <v>10</v>
      </c>
      <c r="D19" s="371"/>
      <c r="E19" s="372"/>
      <c r="F19" s="371">
        <v>1</v>
      </c>
      <c r="G19" s="371">
        <v>17</v>
      </c>
      <c r="H19" s="371">
        <v>51</v>
      </c>
      <c r="I19" s="371"/>
      <c r="J19" s="371">
        <v>14</v>
      </c>
      <c r="K19" s="371">
        <v>7</v>
      </c>
      <c r="L19" s="371"/>
      <c r="M19" s="371"/>
      <c r="N19" s="371"/>
      <c r="O19" s="383">
        <v>27</v>
      </c>
      <c r="P19" s="385">
        <v>30</v>
      </c>
      <c r="Q19" s="260"/>
      <c r="R19" s="371">
        <v>16</v>
      </c>
      <c r="S19" s="371"/>
      <c r="T19" s="260"/>
    </row>
    <row r="20" spans="1:20" ht="18" customHeight="1" thickBot="1">
      <c r="A20" s="273">
        <v>13</v>
      </c>
      <c r="B20" s="276" t="s">
        <v>146</v>
      </c>
      <c r="C20" s="371"/>
      <c r="D20" s="371"/>
      <c r="E20" s="374"/>
      <c r="F20" s="377"/>
      <c r="G20" s="371"/>
      <c r="H20" s="371"/>
      <c r="I20" s="377"/>
      <c r="J20" s="377"/>
      <c r="K20" s="377"/>
      <c r="L20" s="377"/>
      <c r="M20" s="378"/>
      <c r="N20" s="373"/>
      <c r="O20" s="383"/>
      <c r="P20" s="383"/>
      <c r="Q20" s="374"/>
      <c r="R20" s="378"/>
      <c r="S20" s="374"/>
      <c r="T20" s="260"/>
    </row>
    <row r="21" spans="1:20" ht="18" customHeight="1" thickBot="1">
      <c r="A21" s="273">
        <v>14</v>
      </c>
      <c r="B21" s="276" t="s">
        <v>147</v>
      </c>
      <c r="C21" s="371"/>
      <c r="D21" s="371"/>
      <c r="E21" s="374"/>
      <c r="F21" s="377"/>
      <c r="G21" s="371">
        <v>6</v>
      </c>
      <c r="H21" s="371">
        <v>96</v>
      </c>
      <c r="I21" s="377"/>
      <c r="J21" s="377"/>
      <c r="K21" s="377">
        <v>6</v>
      </c>
      <c r="L21" s="377"/>
      <c r="M21" s="378"/>
      <c r="N21" s="373"/>
      <c r="O21" s="383">
        <v>96</v>
      </c>
      <c r="P21" s="383"/>
      <c r="Q21" s="374"/>
      <c r="R21" s="378">
        <v>6</v>
      </c>
      <c r="S21" s="374"/>
      <c r="T21" s="260"/>
    </row>
    <row r="22" spans="1:20" ht="18" customHeight="1" thickBot="1">
      <c r="A22" s="273">
        <v>15</v>
      </c>
      <c r="B22" s="276" t="s">
        <v>148</v>
      </c>
      <c r="C22" s="371"/>
      <c r="D22" s="371"/>
      <c r="E22" s="374"/>
      <c r="F22" s="377"/>
      <c r="G22" s="371"/>
      <c r="H22" s="371"/>
      <c r="I22" s="377"/>
      <c r="J22" s="377"/>
      <c r="K22" s="377"/>
      <c r="L22" s="377"/>
      <c r="M22" s="378"/>
      <c r="N22" s="373"/>
      <c r="O22" s="383"/>
      <c r="P22" s="383"/>
      <c r="Q22" s="374"/>
      <c r="R22" s="378"/>
      <c r="S22" s="374"/>
      <c r="T22" s="260"/>
    </row>
    <row r="23" spans="1:20" ht="18" customHeight="1" thickBot="1">
      <c r="A23" s="273">
        <v>16</v>
      </c>
      <c r="B23" s="276" t="s">
        <v>149</v>
      </c>
      <c r="C23" s="371"/>
      <c r="D23" s="371"/>
      <c r="E23" s="374"/>
      <c r="F23" s="377"/>
      <c r="G23" s="371"/>
      <c r="H23" s="371"/>
      <c r="I23" s="377"/>
      <c r="J23" s="377"/>
      <c r="K23" s="377"/>
      <c r="L23" s="377"/>
      <c r="M23" s="378"/>
      <c r="N23" s="373"/>
      <c r="O23" s="383"/>
      <c r="P23" s="383"/>
      <c r="Q23" s="374"/>
      <c r="R23" s="378"/>
      <c r="S23" s="374"/>
      <c r="T23" s="260"/>
    </row>
    <row r="24" spans="1:20" ht="18" customHeight="1" thickBot="1">
      <c r="A24" s="273">
        <v>17</v>
      </c>
      <c r="B24" s="276" t="s">
        <v>150</v>
      </c>
      <c r="C24" s="371"/>
      <c r="D24" s="371"/>
      <c r="E24" s="374"/>
      <c r="F24" s="377"/>
      <c r="G24" s="371"/>
      <c r="H24" s="371"/>
      <c r="I24" s="377"/>
      <c r="J24" s="377"/>
      <c r="K24" s="377"/>
      <c r="L24" s="377"/>
      <c r="M24" s="378"/>
      <c r="N24" s="373"/>
      <c r="O24" s="383"/>
      <c r="P24" s="383"/>
      <c r="Q24" s="374"/>
      <c r="R24" s="378"/>
      <c r="S24" s="374"/>
      <c r="T24" s="260"/>
    </row>
    <row r="25" spans="1:20" ht="18" customHeight="1" thickBot="1">
      <c r="A25" s="273">
        <v>18</v>
      </c>
      <c r="B25" s="276" t="s">
        <v>151</v>
      </c>
      <c r="C25" s="371"/>
      <c r="D25" s="371"/>
      <c r="E25" s="374"/>
      <c r="F25" s="377"/>
      <c r="G25" s="371"/>
      <c r="H25" s="371"/>
      <c r="I25" s="377"/>
      <c r="J25" s="377"/>
      <c r="K25" s="377"/>
      <c r="L25" s="377"/>
      <c r="M25" s="378"/>
      <c r="N25" s="373"/>
      <c r="O25" s="383"/>
      <c r="P25" s="383"/>
      <c r="Q25" s="374"/>
      <c r="R25" s="378"/>
      <c r="S25" s="374"/>
      <c r="T25" s="260"/>
    </row>
    <row r="26" spans="1:20" ht="18" customHeight="1" thickBot="1">
      <c r="A26" s="273">
        <v>19</v>
      </c>
      <c r="B26" s="276" t="s">
        <v>152</v>
      </c>
      <c r="C26" s="379"/>
      <c r="D26" s="379"/>
      <c r="E26" s="380"/>
      <c r="F26" s="380"/>
      <c r="G26" s="379"/>
      <c r="H26" s="380"/>
      <c r="I26" s="380"/>
      <c r="J26" s="380"/>
      <c r="K26" s="380"/>
      <c r="L26" s="380"/>
      <c r="M26" s="380"/>
      <c r="N26" s="380"/>
      <c r="O26" s="386"/>
      <c r="P26" s="386"/>
      <c r="Q26" s="374"/>
      <c r="R26" s="380"/>
      <c r="S26" s="380"/>
      <c r="T26" s="260"/>
    </row>
    <row r="27" spans="1:20" ht="18" customHeight="1" thickBot="1">
      <c r="A27" s="273">
        <v>20</v>
      </c>
      <c r="B27" s="276" t="s">
        <v>153</v>
      </c>
      <c r="C27" s="377"/>
      <c r="D27" s="377"/>
      <c r="E27" s="374"/>
      <c r="F27" s="377"/>
      <c r="G27" s="377"/>
      <c r="H27" s="371"/>
      <c r="I27" s="377"/>
      <c r="J27" s="377"/>
      <c r="K27" s="377"/>
      <c r="L27" s="377"/>
      <c r="M27" s="378"/>
      <c r="N27" s="373"/>
      <c r="O27" s="383"/>
      <c r="P27" s="383"/>
      <c r="Q27" s="374"/>
      <c r="R27" s="378"/>
      <c r="S27" s="378"/>
      <c r="T27" s="260"/>
    </row>
    <row r="28" spans="1:20" ht="18" customHeight="1" thickBot="1">
      <c r="A28" s="273">
        <v>21</v>
      </c>
      <c r="B28" s="276" t="s">
        <v>154</v>
      </c>
      <c r="C28" s="377"/>
      <c r="D28" s="377"/>
      <c r="E28" s="374"/>
      <c r="F28" s="377"/>
      <c r="G28" s="377"/>
      <c r="H28" s="371"/>
      <c r="I28" s="377"/>
      <c r="J28" s="377"/>
      <c r="K28" s="377"/>
      <c r="L28" s="377"/>
      <c r="M28" s="378"/>
      <c r="N28" s="373"/>
      <c r="O28" s="383"/>
      <c r="P28" s="383"/>
      <c r="Q28" s="374"/>
      <c r="R28" s="378"/>
      <c r="S28" s="378"/>
      <c r="T28" s="260"/>
    </row>
    <row r="29" spans="1:20" ht="18" customHeight="1" thickBot="1">
      <c r="A29" s="273">
        <v>22</v>
      </c>
      <c r="B29" s="276" t="s">
        <v>155</v>
      </c>
      <c r="C29" s="377"/>
      <c r="D29" s="377"/>
      <c r="E29" s="374"/>
      <c r="F29" s="377"/>
      <c r="G29" s="377"/>
      <c r="H29" s="371"/>
      <c r="I29" s="377"/>
      <c r="J29" s="377"/>
      <c r="K29" s="377"/>
      <c r="L29" s="377"/>
      <c r="M29" s="378"/>
      <c r="N29" s="373"/>
      <c r="O29" s="383"/>
      <c r="P29" s="383"/>
      <c r="Q29" s="374"/>
      <c r="R29" s="378"/>
      <c r="S29" s="378"/>
      <c r="T29" s="260"/>
    </row>
    <row r="30" spans="1:20" ht="18" customHeight="1" thickBot="1">
      <c r="A30" s="273">
        <v>23</v>
      </c>
      <c r="B30" s="276" t="s">
        <v>165</v>
      </c>
      <c r="C30" s="377"/>
      <c r="D30" s="377"/>
      <c r="E30" s="374"/>
      <c r="F30" s="377"/>
      <c r="G30" s="377"/>
      <c r="H30" s="371"/>
      <c r="I30" s="377"/>
      <c r="J30" s="377"/>
      <c r="K30" s="377"/>
      <c r="L30" s="377"/>
      <c r="M30" s="378"/>
      <c r="N30" s="373"/>
      <c r="O30" s="383"/>
      <c r="P30" s="383"/>
      <c r="Q30" s="374"/>
      <c r="R30" s="378"/>
      <c r="S30" s="378"/>
      <c r="T30" s="260"/>
    </row>
    <row r="31" spans="1:20" ht="18" customHeight="1" thickBot="1">
      <c r="A31" s="273">
        <v>24</v>
      </c>
      <c r="B31" s="277" t="s">
        <v>166</v>
      </c>
      <c r="C31" s="381"/>
      <c r="D31" s="381"/>
      <c r="E31" s="374"/>
      <c r="F31" s="377"/>
      <c r="G31" s="377"/>
      <c r="H31" s="371"/>
      <c r="I31" s="377"/>
      <c r="J31" s="377"/>
      <c r="K31" s="377"/>
      <c r="L31" s="377"/>
      <c r="M31" s="378"/>
      <c r="N31" s="373"/>
      <c r="O31" s="383"/>
      <c r="P31" s="383"/>
      <c r="Q31" s="374"/>
      <c r="R31" s="378"/>
      <c r="S31" s="378"/>
      <c r="T31" s="261"/>
    </row>
    <row r="32" spans="1:20" ht="18" customHeight="1" thickBot="1">
      <c r="A32" s="273">
        <v>25</v>
      </c>
      <c r="B32" s="277" t="s">
        <v>156</v>
      </c>
      <c r="C32" s="377"/>
      <c r="D32" s="377"/>
      <c r="E32" s="374"/>
      <c r="F32" s="377"/>
      <c r="G32" s="377"/>
      <c r="H32" s="371"/>
      <c r="I32" s="377"/>
      <c r="J32" s="377"/>
      <c r="K32" s="377"/>
      <c r="L32" s="377"/>
      <c r="M32" s="378"/>
      <c r="N32" s="373"/>
      <c r="O32" s="383"/>
      <c r="P32" s="383"/>
      <c r="Q32" s="374"/>
      <c r="R32" s="378"/>
      <c r="S32" s="378"/>
      <c r="T32" s="260"/>
    </row>
    <row r="33" spans="1:20" ht="18" customHeight="1" thickBot="1">
      <c r="A33" s="273">
        <v>26</v>
      </c>
      <c r="B33" s="277" t="s">
        <v>157</v>
      </c>
      <c r="C33" s="377"/>
      <c r="D33" s="377"/>
      <c r="E33" s="374"/>
      <c r="F33" s="377"/>
      <c r="G33" s="377"/>
      <c r="H33" s="371"/>
      <c r="I33" s="377"/>
      <c r="J33" s="377"/>
      <c r="K33" s="377"/>
      <c r="L33" s="377"/>
      <c r="M33" s="378"/>
      <c r="N33" s="373"/>
      <c r="O33" s="383"/>
      <c r="P33" s="383"/>
      <c r="Q33" s="374"/>
      <c r="R33" s="378"/>
      <c r="S33" s="378"/>
      <c r="T33" s="260"/>
    </row>
    <row r="34" spans="1:20" ht="18" customHeight="1" thickBot="1">
      <c r="A34" s="273">
        <v>27</v>
      </c>
      <c r="B34" s="277" t="s">
        <v>158</v>
      </c>
      <c r="C34" s="379"/>
      <c r="D34" s="379"/>
      <c r="E34" s="380"/>
      <c r="F34" s="380"/>
      <c r="G34" s="379"/>
      <c r="H34" s="380"/>
      <c r="I34" s="380"/>
      <c r="J34" s="380"/>
      <c r="K34" s="380"/>
      <c r="L34" s="380"/>
      <c r="M34" s="380"/>
      <c r="N34" s="380"/>
      <c r="O34" s="386"/>
      <c r="P34" s="386"/>
      <c r="Q34" s="374"/>
      <c r="R34" s="380"/>
      <c r="S34" s="380"/>
      <c r="T34" s="260"/>
    </row>
    <row r="35" spans="1:20" ht="18" customHeight="1" thickBot="1">
      <c r="A35" s="273">
        <v>28</v>
      </c>
      <c r="B35" s="277" t="s">
        <v>159</v>
      </c>
      <c r="C35" s="377"/>
      <c r="D35" s="377"/>
      <c r="E35" s="374"/>
      <c r="F35" s="377"/>
      <c r="G35" s="377"/>
      <c r="H35" s="371"/>
      <c r="I35" s="377"/>
      <c r="J35" s="377"/>
      <c r="K35" s="377"/>
      <c r="L35" s="377"/>
      <c r="M35" s="378"/>
      <c r="N35" s="373"/>
      <c r="O35" s="383"/>
      <c r="P35" s="383"/>
      <c r="Q35" s="374"/>
      <c r="R35" s="378"/>
      <c r="S35" s="378"/>
      <c r="T35" s="260"/>
    </row>
    <row r="36" spans="1:20" ht="18" customHeight="1" thickBot="1">
      <c r="A36" s="273">
        <v>29</v>
      </c>
      <c r="B36" s="277" t="s">
        <v>160</v>
      </c>
      <c r="C36" s="377"/>
      <c r="D36" s="377"/>
      <c r="E36" s="374"/>
      <c r="F36" s="377"/>
      <c r="G36" s="377"/>
      <c r="H36" s="371"/>
      <c r="I36" s="377"/>
      <c r="J36" s="377"/>
      <c r="K36" s="377"/>
      <c r="L36" s="377"/>
      <c r="M36" s="378"/>
      <c r="N36" s="373"/>
      <c r="O36" s="383"/>
      <c r="P36" s="383"/>
      <c r="Q36" s="374"/>
      <c r="R36" s="378"/>
      <c r="S36" s="378"/>
      <c r="T36" s="260"/>
    </row>
    <row r="37" spans="1:20" ht="18" customHeight="1" thickBot="1">
      <c r="A37" s="273">
        <v>30</v>
      </c>
      <c r="B37" s="277" t="s">
        <v>161</v>
      </c>
      <c r="C37" s="377"/>
      <c r="D37" s="377"/>
      <c r="E37" s="374"/>
      <c r="F37" s="377"/>
      <c r="G37" s="377"/>
      <c r="H37" s="371"/>
      <c r="I37" s="377"/>
      <c r="J37" s="377"/>
      <c r="K37" s="377"/>
      <c r="L37" s="377"/>
      <c r="M37" s="378"/>
      <c r="N37" s="373"/>
      <c r="O37" s="383"/>
      <c r="P37" s="383"/>
      <c r="Q37" s="374"/>
      <c r="R37" s="378"/>
      <c r="S37" s="378"/>
      <c r="T37" s="260"/>
    </row>
    <row r="38" spans="1:20" ht="18" customHeight="1" thickBot="1">
      <c r="A38" s="273">
        <v>31</v>
      </c>
      <c r="B38" s="277" t="s">
        <v>162</v>
      </c>
      <c r="C38" s="379"/>
      <c r="D38" s="379"/>
      <c r="E38" s="380"/>
      <c r="F38" s="380"/>
      <c r="G38" s="379"/>
      <c r="H38" s="380"/>
      <c r="I38" s="380"/>
      <c r="J38" s="380"/>
      <c r="K38" s="380"/>
      <c r="L38" s="380"/>
      <c r="M38" s="380"/>
      <c r="N38" s="380"/>
      <c r="O38" s="386"/>
      <c r="P38" s="386"/>
      <c r="Q38" s="374"/>
      <c r="R38" s="380"/>
      <c r="S38" s="380"/>
      <c r="T38" s="260"/>
    </row>
    <row r="39" spans="1:20" ht="18" customHeight="1" thickBot="1">
      <c r="A39" s="273">
        <v>32</v>
      </c>
      <c r="B39" s="276" t="s">
        <v>112</v>
      </c>
      <c r="C39" s="377"/>
      <c r="D39" s="377"/>
      <c r="E39" s="374"/>
      <c r="F39" s="377"/>
      <c r="G39" s="377">
        <v>1</v>
      </c>
      <c r="H39" s="375">
        <v>50</v>
      </c>
      <c r="I39" s="377"/>
      <c r="J39" s="377">
        <v>1</v>
      </c>
      <c r="K39" s="377">
        <v>1</v>
      </c>
      <c r="L39" s="377"/>
      <c r="M39" s="378"/>
      <c r="N39" s="373"/>
      <c r="O39" s="384">
        <v>50</v>
      </c>
      <c r="P39" s="383">
        <v>500</v>
      </c>
      <c r="Q39" s="374"/>
      <c r="R39" s="378">
        <v>1</v>
      </c>
      <c r="S39" s="378"/>
      <c r="T39" s="260"/>
    </row>
    <row r="40" spans="1:20" ht="18" customHeight="1" thickBot="1">
      <c r="A40" s="273">
        <v>33</v>
      </c>
      <c r="B40" s="276" t="s">
        <v>79</v>
      </c>
      <c r="C40" s="377"/>
      <c r="D40" s="377"/>
      <c r="E40" s="374"/>
      <c r="F40" s="377"/>
      <c r="G40" s="377"/>
      <c r="H40" s="371"/>
      <c r="I40" s="377"/>
      <c r="J40" s="377"/>
      <c r="K40" s="377"/>
      <c r="L40" s="377"/>
      <c r="M40" s="378"/>
      <c r="N40" s="373"/>
      <c r="O40" s="383"/>
      <c r="P40" s="387"/>
      <c r="Q40" s="374"/>
      <c r="R40" s="378"/>
      <c r="S40" s="378"/>
      <c r="T40" s="260"/>
    </row>
    <row r="41" spans="1:20" ht="18" customHeight="1" thickBot="1">
      <c r="A41" s="273">
        <v>34</v>
      </c>
      <c r="B41" s="276" t="s">
        <v>113</v>
      </c>
      <c r="C41" s="377"/>
      <c r="D41" s="377"/>
      <c r="E41" s="374"/>
      <c r="F41" s="377"/>
      <c r="G41" s="377">
        <v>1</v>
      </c>
      <c r="H41" s="371">
        <v>20</v>
      </c>
      <c r="I41" s="377"/>
      <c r="J41" s="377">
        <v>4</v>
      </c>
      <c r="K41" s="377"/>
      <c r="L41" s="377"/>
      <c r="M41" s="378"/>
      <c r="N41" s="373"/>
      <c r="O41" s="383"/>
      <c r="P41" s="383">
        <v>79</v>
      </c>
      <c r="Q41" s="374"/>
      <c r="R41" s="378">
        <v>1</v>
      </c>
      <c r="S41" s="378"/>
      <c r="T41" s="260"/>
    </row>
    <row r="42" spans="1:20" ht="27.2" customHeight="1">
      <c r="A42" s="296">
        <v>35</v>
      </c>
      <c r="B42" s="294" t="s">
        <v>107</v>
      </c>
      <c r="C42" s="295">
        <f>SUM(C8:C41)</f>
        <v>49</v>
      </c>
      <c r="D42" s="295">
        <f>SUM(D8:D41)</f>
        <v>0</v>
      </c>
      <c r="E42" s="295">
        <f t="shared" ref="E42:S42" si="0">SUM(E8:E41)</f>
        <v>0</v>
      </c>
      <c r="F42" s="295">
        <f t="shared" si="0"/>
        <v>15</v>
      </c>
      <c r="G42" s="295">
        <f t="shared" si="0"/>
        <v>62</v>
      </c>
      <c r="H42" s="295">
        <f t="shared" si="0"/>
        <v>1115</v>
      </c>
      <c r="I42" s="295">
        <f t="shared" si="0"/>
        <v>0</v>
      </c>
      <c r="J42" s="295">
        <f t="shared" si="0"/>
        <v>59</v>
      </c>
      <c r="K42" s="295">
        <f t="shared" si="0"/>
        <v>32</v>
      </c>
      <c r="L42" s="295">
        <f t="shared" si="0"/>
        <v>0</v>
      </c>
      <c r="M42" s="295">
        <f t="shared" si="0"/>
        <v>0</v>
      </c>
      <c r="N42" s="295">
        <f t="shared" si="0"/>
        <v>0</v>
      </c>
      <c r="O42" s="295">
        <f t="shared" si="0"/>
        <v>699.5</v>
      </c>
      <c r="P42" s="295">
        <f>SUM(P8:P41)</f>
        <v>1298.5650000000001</v>
      </c>
      <c r="Q42" s="295">
        <f t="shared" si="0"/>
        <v>0</v>
      </c>
      <c r="R42" s="295">
        <f t="shared" si="0"/>
        <v>52</v>
      </c>
      <c r="S42" s="295">
        <f t="shared" si="0"/>
        <v>0</v>
      </c>
      <c r="T42" s="260"/>
    </row>
    <row r="43" spans="1:20" ht="27.2" customHeight="1">
      <c r="A43" s="296">
        <v>36</v>
      </c>
      <c r="B43" s="294" t="s">
        <v>212</v>
      </c>
      <c r="C43" s="295" t="s">
        <v>2</v>
      </c>
      <c r="D43" s="295" t="s">
        <v>2</v>
      </c>
      <c r="E43" s="295" t="s">
        <v>2</v>
      </c>
      <c r="F43" s="295" t="s">
        <v>2</v>
      </c>
      <c r="G43" s="295" t="s">
        <v>2</v>
      </c>
      <c r="H43" s="295" t="s">
        <v>2</v>
      </c>
      <c r="I43" s="295" t="s">
        <v>2</v>
      </c>
      <c r="J43" s="295" t="s">
        <v>2</v>
      </c>
      <c r="K43" s="295" t="s">
        <v>2</v>
      </c>
      <c r="L43" s="295" t="s">
        <v>2</v>
      </c>
      <c r="M43" s="295" t="s">
        <v>2</v>
      </c>
      <c r="N43" s="295" t="s">
        <v>2</v>
      </c>
      <c r="O43" s="295" t="s">
        <v>2</v>
      </c>
      <c r="P43" s="295" t="s">
        <v>2</v>
      </c>
      <c r="Q43" s="295" t="s">
        <v>2</v>
      </c>
      <c r="R43" s="295" t="s">
        <v>2</v>
      </c>
      <c r="S43" s="295" t="s">
        <v>2</v>
      </c>
      <c r="T43" s="260"/>
    </row>
    <row r="44" spans="1:20" ht="13.9" customHeight="1">
      <c r="A44" s="262"/>
      <c r="B44" s="263"/>
      <c r="C44" s="264"/>
      <c r="D44" s="264"/>
      <c r="E44" s="265"/>
      <c r="F44" s="266"/>
      <c r="G44" s="266"/>
      <c r="H44" s="264"/>
      <c r="I44" s="266"/>
      <c r="J44" s="266"/>
      <c r="K44" s="266"/>
      <c r="L44" s="266"/>
      <c r="M44" s="267"/>
      <c r="N44" s="268"/>
      <c r="O44" s="268"/>
      <c r="P44" s="268"/>
      <c r="Q44" s="267"/>
      <c r="R44" s="267"/>
      <c r="S44" s="267"/>
      <c r="T44" s="260"/>
    </row>
    <row r="45" spans="1:20" ht="19.5" customHeight="1">
      <c r="A45" s="269" t="s">
        <v>208</v>
      </c>
      <c r="B45" s="269" t="s">
        <v>225</v>
      </c>
      <c r="C45" s="269"/>
      <c r="D45" s="269"/>
      <c r="E45" s="269"/>
      <c r="F45" s="269"/>
      <c r="G45" s="269"/>
      <c r="H45" s="269"/>
      <c r="I45" s="269"/>
      <c r="J45" s="269" t="s">
        <v>209</v>
      </c>
      <c r="K45" s="269" t="s">
        <v>227</v>
      </c>
      <c r="L45" s="269"/>
      <c r="M45" s="270"/>
      <c r="N45" s="270"/>
      <c r="O45" s="260"/>
      <c r="P45" s="260"/>
      <c r="Q45" s="270"/>
      <c r="R45" s="270"/>
      <c r="S45" s="270"/>
      <c r="T45" s="260"/>
    </row>
    <row r="46" spans="1:20" ht="19.5" customHeight="1">
      <c r="A46" s="269" t="s">
        <v>210</v>
      </c>
      <c r="B46" s="269" t="s">
        <v>226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0"/>
      <c r="N46" s="260"/>
      <c r="O46" s="260"/>
      <c r="P46" s="260"/>
      <c r="Q46" s="260"/>
      <c r="R46" s="260"/>
      <c r="S46" s="260"/>
      <c r="T46" s="260"/>
    </row>
    <row r="47" spans="1:20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</sheetData>
  <protectedRanges>
    <protectedRange sqref="A3:M4 Q3:S4" name="Диапазон7"/>
    <protectedRange sqref="I10:M11 S10:S11 F10:F11 E10 I15:M15 S15 E15:F15 I17:M17 S17 F17" name="Диапазон2"/>
    <protectedRange sqref="G34 H44 H35:H37 C34:D34 H39:H41 C8:M8 H27:H33 G38 H20:H25 G9:H19 C9:D26 C38:D38 G20:G26" name="Диапазон1"/>
    <protectedRange sqref="I19:M19 S19 F19" name="Диапазон3"/>
    <protectedRange sqref="H26:N26 S26 F20:F26 H34:N34 S34 I20:M25" name="Диапазон4"/>
    <protectedRange sqref="H38:N38 F38 I35:M37 S35:S38 E35:G37 S28:S33 E28:G33 I28:M33" name="Диапазон5"/>
    <protectedRange sqref="I40:M41 S40:S41 E40:G41" name="Диапазон6"/>
    <protectedRange sqref="R10:R11 R15 R17" name="Диапазон2_1"/>
    <protectedRange sqref="R8" name="Диапазон1_1"/>
    <protectedRange sqref="Q19:R19" name="Диапазон3_1"/>
    <protectedRange sqref="R34 R20:R26" name="Диапазон4_1"/>
    <protectedRange sqref="R35:R38 R28:R33" name="Диапазон5_1"/>
    <protectedRange sqref="R40:R41" name="Диапазон6_1"/>
    <protectedRange sqref="O26:P26 O34:P34" name="Диапазон4_1_1"/>
    <protectedRange sqref="O38:P38" name="Диапазон5_1_1"/>
  </protectedRanges>
  <mergeCells count="19">
    <mergeCell ref="K5:K6"/>
    <mergeCell ref="L5:L6"/>
    <mergeCell ref="M5:M6"/>
    <mergeCell ref="N5:N6"/>
    <mergeCell ref="O5:O6"/>
    <mergeCell ref="D5:D6"/>
    <mergeCell ref="B2:R2"/>
    <mergeCell ref="C1:O1"/>
    <mergeCell ref="A3:E3"/>
    <mergeCell ref="A4:S4"/>
    <mergeCell ref="A5:A6"/>
    <mergeCell ref="B5:B6"/>
    <mergeCell ref="C5:C6"/>
    <mergeCell ref="E5:E6"/>
    <mergeCell ref="F5:F6"/>
    <mergeCell ref="G5:H5"/>
    <mergeCell ref="P5:P6"/>
    <mergeCell ref="Q5:S5"/>
    <mergeCell ref="I5:J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C1:K23"/>
  <sheetViews>
    <sheetView zoomScale="70" zoomScaleNormal="70" workbookViewId="0">
      <selection activeCell="E1" sqref="E1:H1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26" t="s">
        <v>222</v>
      </c>
      <c r="F1" s="526"/>
      <c r="G1" s="526"/>
      <c r="H1" s="526"/>
    </row>
    <row r="2" spans="3:11" ht="22.35" customHeight="1">
      <c r="E2" s="528" t="s">
        <v>32</v>
      </c>
      <c r="F2" s="528"/>
      <c r="G2" s="528"/>
      <c r="H2" s="528"/>
    </row>
    <row r="3" spans="3:11" ht="15.75">
      <c r="D3" s="101" t="s">
        <v>80</v>
      </c>
      <c r="E3" s="101"/>
      <c r="F3" s="101"/>
      <c r="G3" s="101"/>
      <c r="H3" s="101"/>
      <c r="I3" s="101"/>
      <c r="J3" s="101"/>
      <c r="K3" s="100"/>
    </row>
    <row r="4" spans="3:11" ht="30" customHeight="1">
      <c r="D4" s="101"/>
      <c r="E4" s="405" t="s">
        <v>164</v>
      </c>
      <c r="F4" s="405"/>
      <c r="G4" s="405"/>
      <c r="H4" s="405"/>
      <c r="I4" s="405"/>
      <c r="J4" s="101"/>
      <c r="K4" s="100"/>
    </row>
    <row r="5" spans="3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 thickBot="1">
      <c r="C6" s="539"/>
      <c r="D6" s="540" t="s">
        <v>81</v>
      </c>
      <c r="E6" s="541" t="s">
        <v>59</v>
      </c>
      <c r="F6" s="171" t="s">
        <v>82</v>
      </c>
      <c r="G6" s="542" t="s">
        <v>83</v>
      </c>
      <c r="H6" s="164" t="s">
        <v>84</v>
      </c>
      <c r="I6" s="164" t="s">
        <v>85</v>
      </c>
      <c r="J6" s="164" t="s">
        <v>86</v>
      </c>
      <c r="K6" s="164" t="s">
        <v>87</v>
      </c>
    </row>
    <row r="7" spans="3:11" ht="28.5" customHeight="1" thickBot="1">
      <c r="C7" s="539"/>
      <c r="D7" s="540"/>
      <c r="E7" s="541"/>
      <c r="F7" s="102" t="s">
        <v>73</v>
      </c>
      <c r="G7" s="542"/>
      <c r="H7" s="167" t="s">
        <v>73</v>
      </c>
      <c r="I7" s="167" t="s">
        <v>73</v>
      </c>
      <c r="J7" s="167" t="s">
        <v>73</v>
      </c>
      <c r="K7" s="102" t="s">
        <v>73</v>
      </c>
    </row>
    <row r="8" spans="3:11" ht="13.5" thickBot="1">
      <c r="C8" s="57"/>
      <c r="D8" s="128" t="s">
        <v>11</v>
      </c>
      <c r="E8" s="103" t="s">
        <v>12</v>
      </c>
      <c r="F8" s="104">
        <v>1</v>
      </c>
      <c r="G8" s="104">
        <v>2</v>
      </c>
      <c r="H8" s="104">
        <v>3</v>
      </c>
      <c r="I8" s="104">
        <v>4</v>
      </c>
      <c r="J8" s="104">
        <v>5</v>
      </c>
      <c r="K8" s="104">
        <v>6</v>
      </c>
    </row>
    <row r="9" spans="3:11" ht="32.25" customHeight="1" thickBot="1">
      <c r="D9" s="133" t="s">
        <v>115</v>
      </c>
      <c r="E9" s="105">
        <v>1</v>
      </c>
      <c r="F9">
        <v>12</v>
      </c>
      <c r="G9" s="106"/>
      <c r="H9" s="106"/>
      <c r="I9" s="106"/>
      <c r="J9" s="106"/>
      <c r="K9" s="106"/>
    </row>
    <row r="10" spans="3:11" ht="30" customHeight="1">
      <c r="D10" s="132" t="s">
        <v>88</v>
      </c>
      <c r="E10" s="243">
        <v>2</v>
      </c>
      <c r="F10" s="107">
        <v>31</v>
      </c>
      <c r="G10" s="107">
        <v>13</v>
      </c>
      <c r="H10" s="107"/>
      <c r="I10" s="107"/>
      <c r="J10" s="107">
        <v>3</v>
      </c>
      <c r="K10" s="107"/>
    </row>
    <row r="11" spans="3:11" ht="28.5" customHeight="1">
      <c r="D11" s="129" t="s">
        <v>89</v>
      </c>
      <c r="E11" s="245">
        <v>3</v>
      </c>
      <c r="F11" s="107">
        <v>2</v>
      </c>
      <c r="G11" s="107">
        <v>2</v>
      </c>
      <c r="H11" s="107"/>
      <c r="I11" s="107"/>
      <c r="J11" s="107">
        <v>1</v>
      </c>
      <c r="K11" s="107"/>
    </row>
    <row r="12" spans="3:11" ht="55.5" customHeight="1">
      <c r="D12" s="127" t="s">
        <v>90</v>
      </c>
      <c r="E12" s="244">
        <v>4</v>
      </c>
      <c r="F12" s="107"/>
      <c r="G12" s="107"/>
      <c r="H12" s="107"/>
      <c r="I12" s="107"/>
      <c r="J12" s="107"/>
      <c r="K12" s="107"/>
    </row>
    <row r="13" spans="3:11" ht="46.5" customHeight="1">
      <c r="D13" s="127" t="s">
        <v>117</v>
      </c>
      <c r="E13" s="243">
        <v>5</v>
      </c>
      <c r="F13" s="107">
        <v>1</v>
      </c>
      <c r="G13" s="107"/>
      <c r="H13" s="107"/>
      <c r="I13" s="107"/>
      <c r="J13" s="107"/>
      <c r="K13" s="107"/>
    </row>
    <row r="14" spans="3:11" ht="41.25" customHeight="1">
      <c r="D14" s="127" t="s">
        <v>118</v>
      </c>
      <c r="E14" s="245">
        <v>6</v>
      </c>
      <c r="F14" s="107">
        <v>59</v>
      </c>
      <c r="G14" s="107">
        <v>12</v>
      </c>
      <c r="H14" s="107"/>
      <c r="I14" s="107"/>
      <c r="J14" s="107">
        <v>2</v>
      </c>
      <c r="K14" s="107"/>
    </row>
    <row r="15" spans="3:11" ht="40.5" customHeight="1" thickBot="1">
      <c r="D15" s="127" t="s">
        <v>119</v>
      </c>
      <c r="E15" s="244">
        <v>7</v>
      </c>
      <c r="F15" s="107"/>
      <c r="G15" s="107"/>
      <c r="H15" s="107"/>
      <c r="I15" s="107"/>
      <c r="J15" s="107"/>
      <c r="K15" s="107"/>
    </row>
    <row r="16" spans="3:11" ht="40.5" customHeight="1">
      <c r="D16" s="127" t="s">
        <v>163</v>
      </c>
      <c r="E16" s="243">
        <v>8</v>
      </c>
      <c r="F16" s="106"/>
      <c r="G16" s="107"/>
      <c r="H16" s="107"/>
      <c r="I16" s="107"/>
      <c r="J16" s="107"/>
      <c r="K16" s="107"/>
    </row>
    <row r="17" spans="4:11" ht="41.25" customHeight="1">
      <c r="D17" s="127" t="s">
        <v>120</v>
      </c>
      <c r="E17" s="245">
        <v>9</v>
      </c>
      <c r="F17" s="107"/>
      <c r="G17" s="107"/>
      <c r="H17" s="107"/>
      <c r="I17" s="107"/>
      <c r="J17" s="107"/>
      <c r="K17" s="107"/>
    </row>
    <row r="18" spans="4:11" ht="40.5" customHeight="1">
      <c r="D18" s="131" t="s">
        <v>116</v>
      </c>
      <c r="E18" s="244">
        <v>10</v>
      </c>
      <c r="F18" s="107">
        <v>1</v>
      </c>
      <c r="G18" s="107"/>
      <c r="H18" s="107"/>
      <c r="I18" s="107"/>
      <c r="J18" s="107"/>
      <c r="K18" s="107"/>
    </row>
    <row r="19" spans="4:11" ht="47.25" customHeight="1">
      <c r="D19" s="127" t="s">
        <v>91</v>
      </c>
      <c r="E19" s="243">
        <v>11</v>
      </c>
      <c r="F19" s="107">
        <v>1</v>
      </c>
      <c r="G19" s="107"/>
      <c r="H19" s="107"/>
      <c r="I19" s="107"/>
      <c r="J19" s="107"/>
      <c r="K19" s="107"/>
    </row>
    <row r="20" spans="4:11" ht="42" customHeight="1">
      <c r="D20" s="127" t="s">
        <v>92</v>
      </c>
      <c r="E20" s="245">
        <v>12</v>
      </c>
      <c r="F20" s="107"/>
      <c r="G20" s="107"/>
      <c r="H20" s="107"/>
      <c r="I20" s="107"/>
      <c r="J20" s="107"/>
      <c r="K20" s="107"/>
    </row>
    <row r="21" spans="4:11" ht="20.25" customHeight="1" thickBot="1">
      <c r="D21" s="130" t="s">
        <v>93</v>
      </c>
      <c r="E21" s="246">
        <v>13</v>
      </c>
      <c r="G21" s="108"/>
      <c r="H21" s="108"/>
      <c r="I21" s="108"/>
      <c r="J21" s="108"/>
      <c r="K21" s="108"/>
    </row>
    <row r="22" spans="4:11" s="109" customFormat="1" ht="15.75" customHeight="1" thickBot="1">
      <c r="D22" s="247" t="s">
        <v>94</v>
      </c>
      <c r="E22" s="249">
        <v>14</v>
      </c>
      <c r="F22" s="248">
        <f>SUM(F10:F20)</f>
        <v>95</v>
      </c>
      <c r="G22" s="110">
        <f t="shared" ref="G22:K22" si="0">SUM(G9:G21)</f>
        <v>27</v>
      </c>
      <c r="H22" s="110">
        <f t="shared" si="0"/>
        <v>0</v>
      </c>
      <c r="I22" s="110">
        <f t="shared" si="0"/>
        <v>0</v>
      </c>
      <c r="J22" s="110">
        <f t="shared" si="0"/>
        <v>6</v>
      </c>
      <c r="K22" s="110">
        <f t="shared" si="0"/>
        <v>0</v>
      </c>
    </row>
    <row r="23" spans="4:11">
      <c r="D23" s="538"/>
      <c r="E23" s="538"/>
      <c r="F23" s="111"/>
      <c r="G23" s="111"/>
      <c r="H23" s="111"/>
      <c r="I23" s="111"/>
      <c r="J23" s="111"/>
      <c r="K23" s="111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3:E23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B1:M29"/>
  <sheetViews>
    <sheetView tabSelected="1" zoomScale="75" zoomScaleNormal="75" workbookViewId="0">
      <selection activeCell="J3" sqref="J3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26" t="s">
        <v>222</v>
      </c>
      <c r="H1" s="526"/>
    </row>
    <row r="2" spans="2:13" ht="18" customHeight="1">
      <c r="C2" s="550" t="s">
        <v>216</v>
      </c>
      <c r="D2" s="550"/>
      <c r="E2" s="550"/>
      <c r="F2" s="550"/>
      <c r="G2" s="528"/>
      <c r="H2" s="528"/>
      <c r="J2" s="99"/>
    </row>
    <row r="3" spans="2:13" ht="18" customHeight="1">
      <c r="C3" s="101"/>
      <c r="D3" s="101"/>
      <c r="E3" s="101"/>
      <c r="F3" s="112"/>
      <c r="G3" s="112"/>
      <c r="H3" s="112"/>
      <c r="I3" s="12"/>
      <c r="J3" s="12"/>
    </row>
    <row r="4" spans="2:13" ht="90" customHeight="1">
      <c r="C4" s="112"/>
      <c r="D4" s="551" t="s">
        <v>95</v>
      </c>
      <c r="E4" s="551"/>
      <c r="F4" s="551"/>
      <c r="G4" s="551"/>
      <c r="H4" s="551"/>
      <c r="I4" s="551"/>
      <c r="J4" s="12"/>
    </row>
    <row r="5" spans="2:13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 thickBot="1">
      <c r="B6" s="539"/>
      <c r="C6" s="544" t="s">
        <v>96</v>
      </c>
      <c r="D6" s="544"/>
      <c r="E6" s="548" t="s">
        <v>59</v>
      </c>
      <c r="F6" s="166" t="s">
        <v>97</v>
      </c>
      <c r="G6" s="552" t="s">
        <v>98</v>
      </c>
      <c r="H6" s="170" t="s">
        <v>99</v>
      </c>
      <c r="I6" s="170" t="s">
        <v>100</v>
      </c>
      <c r="J6" s="165" t="s">
        <v>101</v>
      </c>
      <c r="K6" s="168" t="s">
        <v>102</v>
      </c>
      <c r="L6" s="203" t="s">
        <v>103</v>
      </c>
      <c r="M6" s="203" t="s">
        <v>104</v>
      </c>
    </row>
    <row r="7" spans="2:13" ht="39" customHeight="1" thickBot="1">
      <c r="B7" s="539"/>
      <c r="C7" s="544"/>
      <c r="D7" s="544"/>
      <c r="E7" s="548"/>
      <c r="F7" s="113" t="s">
        <v>73</v>
      </c>
      <c r="G7" s="552"/>
      <c r="H7" s="169" t="s">
        <v>73</v>
      </c>
      <c r="I7" s="169" t="s">
        <v>73</v>
      </c>
      <c r="J7" s="209" t="s">
        <v>73</v>
      </c>
      <c r="K7" s="205" t="s">
        <v>73</v>
      </c>
      <c r="L7" s="204" t="s">
        <v>73</v>
      </c>
      <c r="M7" s="204" t="s">
        <v>73</v>
      </c>
    </row>
    <row r="8" spans="2:13" ht="13.5" thickBot="1">
      <c r="C8" s="549" t="s">
        <v>11</v>
      </c>
      <c r="D8" s="549"/>
      <c r="E8" s="114" t="s">
        <v>12</v>
      </c>
      <c r="F8" s="115">
        <v>1</v>
      </c>
      <c r="G8" s="115">
        <v>2</v>
      </c>
      <c r="H8" s="115">
        <v>3</v>
      </c>
      <c r="I8" s="115">
        <v>4</v>
      </c>
      <c r="J8" s="115">
        <v>5</v>
      </c>
      <c r="K8" s="115">
        <v>6</v>
      </c>
      <c r="L8" s="115">
        <v>7</v>
      </c>
      <c r="M8" s="115">
        <v>8</v>
      </c>
    </row>
    <row r="9" spans="2:13" ht="24" customHeight="1" thickBot="1">
      <c r="C9" s="543" t="s">
        <v>105</v>
      </c>
      <c r="D9" s="116" t="s">
        <v>7</v>
      </c>
      <c r="E9" s="117">
        <v>1</v>
      </c>
      <c r="F9" s="118"/>
      <c r="G9" s="118"/>
      <c r="H9" s="118"/>
      <c r="I9" s="118"/>
      <c r="J9" s="210"/>
      <c r="K9" s="206"/>
      <c r="L9" s="351"/>
      <c r="M9" s="351"/>
    </row>
    <row r="10" spans="2:13" ht="17.25" customHeight="1" thickBot="1">
      <c r="C10" s="543"/>
      <c r="D10" s="119" t="s">
        <v>8</v>
      </c>
      <c r="E10" s="120">
        <v>2</v>
      </c>
      <c r="F10" s="107"/>
      <c r="G10" s="107"/>
      <c r="H10" s="107"/>
      <c r="I10" s="107"/>
      <c r="J10" s="211"/>
      <c r="K10" s="207"/>
      <c r="L10" s="347"/>
      <c r="M10" s="370"/>
    </row>
    <row r="11" spans="2:13" ht="20.25" customHeight="1" thickBot="1">
      <c r="C11" s="543"/>
      <c r="D11" s="122" t="s">
        <v>9</v>
      </c>
      <c r="E11" s="123">
        <v>3</v>
      </c>
      <c r="F11" s="108"/>
      <c r="G11" s="108"/>
      <c r="H11" s="108"/>
      <c r="I11" s="108"/>
      <c r="J11" s="212"/>
      <c r="K11" s="208"/>
      <c r="L11" s="208"/>
      <c r="M11" s="107">
        <v>2</v>
      </c>
    </row>
    <row r="12" spans="2:13" ht="23.25" customHeight="1">
      <c r="C12" s="546" t="s">
        <v>106</v>
      </c>
      <c r="D12" s="125" t="s">
        <v>7</v>
      </c>
      <c r="E12" s="214">
        <v>4</v>
      </c>
      <c r="F12" s="221"/>
      <c r="G12" s="222"/>
      <c r="H12" s="222"/>
      <c r="I12" s="222"/>
      <c r="J12" s="223"/>
      <c r="K12" s="224"/>
      <c r="L12" s="225"/>
    </row>
    <row r="13" spans="2:13" ht="21" customHeight="1">
      <c r="C13" s="546"/>
      <c r="D13" s="119" t="s">
        <v>8</v>
      </c>
      <c r="E13" s="215">
        <v>5</v>
      </c>
      <c r="F13" s="226"/>
      <c r="G13" s="107"/>
      <c r="H13" s="107"/>
      <c r="I13" s="107"/>
      <c r="J13" s="211"/>
      <c r="K13" s="121"/>
      <c r="L13" s="227"/>
    </row>
    <row r="14" spans="2:13" ht="26.25" customHeight="1" thickBot="1">
      <c r="C14" s="546"/>
      <c r="D14" s="122" t="s">
        <v>9</v>
      </c>
      <c r="E14" s="216">
        <v>6</v>
      </c>
      <c r="F14" s="228"/>
      <c r="G14" s="108"/>
      <c r="H14" s="108"/>
      <c r="I14" s="108"/>
      <c r="J14" s="212"/>
      <c r="K14" s="124"/>
      <c r="L14" s="229"/>
    </row>
    <row r="15" spans="2:13" ht="13.5" thickBot="1">
      <c r="C15" s="547" t="s">
        <v>94</v>
      </c>
      <c r="D15" s="116" t="s">
        <v>7</v>
      </c>
      <c r="E15" s="217">
        <v>7</v>
      </c>
      <c r="F15" s="230">
        <f t="shared" ref="F15:L17" si="0">F9+F12</f>
        <v>0</v>
      </c>
      <c r="G15" s="231">
        <f t="shared" si="0"/>
        <v>0</v>
      </c>
      <c r="H15" s="231">
        <f t="shared" si="0"/>
        <v>0</v>
      </c>
      <c r="I15" s="231">
        <f t="shared" si="0"/>
        <v>0</v>
      </c>
      <c r="J15" s="232">
        <f t="shared" si="0"/>
        <v>0</v>
      </c>
      <c r="K15" s="233">
        <f t="shared" si="0"/>
        <v>0</v>
      </c>
      <c r="L15" s="234">
        <f t="shared" si="0"/>
        <v>0</v>
      </c>
    </row>
    <row r="16" spans="2:13" ht="13.5" thickBot="1">
      <c r="C16" s="547"/>
      <c r="D16" s="119" t="s">
        <v>8</v>
      </c>
      <c r="E16" s="215">
        <v>8</v>
      </c>
      <c r="F16" s="235">
        <f t="shared" si="0"/>
        <v>0</v>
      </c>
      <c r="G16" s="219">
        <f t="shared" si="0"/>
        <v>0</v>
      </c>
      <c r="H16" s="219">
        <f t="shared" si="0"/>
        <v>0</v>
      </c>
      <c r="I16" s="219">
        <f t="shared" si="0"/>
        <v>0</v>
      </c>
      <c r="J16" s="220">
        <f t="shared" si="0"/>
        <v>0</v>
      </c>
      <c r="K16" s="218">
        <f t="shared" si="0"/>
        <v>0</v>
      </c>
      <c r="L16" s="236">
        <f t="shared" si="0"/>
        <v>0</v>
      </c>
    </row>
    <row r="17" spans="3:12" ht="13.5" thickBot="1">
      <c r="C17" s="547"/>
      <c r="D17" s="122" t="s">
        <v>9</v>
      </c>
      <c r="E17" s="216">
        <v>9</v>
      </c>
      <c r="F17" s="237">
        <f t="shared" si="0"/>
        <v>0</v>
      </c>
      <c r="G17" s="238">
        <f t="shared" si="0"/>
        <v>0</v>
      </c>
      <c r="H17" s="238">
        <f t="shared" si="0"/>
        <v>0</v>
      </c>
      <c r="I17" s="238">
        <f t="shared" si="0"/>
        <v>0</v>
      </c>
      <c r="J17" s="239">
        <f t="shared" si="0"/>
        <v>0</v>
      </c>
      <c r="K17" s="240">
        <f t="shared" si="0"/>
        <v>0</v>
      </c>
      <c r="L17" s="241">
        <f t="shared" si="0"/>
        <v>0</v>
      </c>
    </row>
    <row r="18" spans="3:12" ht="13.5" thickBot="1">
      <c r="C18" s="545" t="s">
        <v>107</v>
      </c>
      <c r="D18" s="545"/>
      <c r="E18" s="278">
        <v>10</v>
      </c>
      <c r="F18" s="279">
        <f t="shared" ref="F18:L18" si="1">SUM(F15:F17)</f>
        <v>0</v>
      </c>
      <c r="G18" s="280">
        <f t="shared" si="1"/>
        <v>0</v>
      </c>
      <c r="H18" s="280">
        <f t="shared" si="1"/>
        <v>0</v>
      </c>
      <c r="I18" s="280">
        <f t="shared" si="1"/>
        <v>0</v>
      </c>
      <c r="J18" s="281">
        <f t="shared" si="1"/>
        <v>0</v>
      </c>
      <c r="K18" s="213">
        <f t="shared" si="1"/>
        <v>0</v>
      </c>
      <c r="L18" s="126">
        <f t="shared" si="1"/>
        <v>0</v>
      </c>
    </row>
    <row r="19" spans="3:12">
      <c r="C19" s="12"/>
      <c r="D19" s="12"/>
      <c r="E19" s="12"/>
      <c r="F19" s="12"/>
      <c r="G19" s="12"/>
      <c r="H19" s="12"/>
      <c r="I19" s="12"/>
      <c r="J19" s="12"/>
    </row>
    <row r="20" spans="3:12" ht="27.75" customHeight="1">
      <c r="I20" s="12"/>
      <c r="J20" s="12"/>
    </row>
    <row r="21" spans="3:12">
      <c r="C21" s="12"/>
      <c r="D21" s="12"/>
      <c r="E21" s="12"/>
      <c r="F21" s="12"/>
      <c r="G21" s="12"/>
      <c r="H21" s="12"/>
      <c r="I21" s="12"/>
      <c r="J21" s="12"/>
    </row>
    <row r="22" spans="3:12">
      <c r="C22" s="12"/>
      <c r="D22" s="12"/>
      <c r="E22" s="12"/>
      <c r="F22" s="12"/>
      <c r="G22" s="12"/>
      <c r="H22" s="12"/>
      <c r="I22" s="12"/>
      <c r="J22" s="12"/>
    </row>
    <row r="23" spans="3:12" ht="13.5" thickBot="1">
      <c r="C23" t="s">
        <v>108</v>
      </c>
      <c r="D23" s="398" t="s">
        <v>225</v>
      </c>
      <c r="E23" s="399"/>
      <c r="F23" s="399"/>
      <c r="G23" t="s">
        <v>109</v>
      </c>
      <c r="H23" s="382" t="s">
        <v>228</v>
      </c>
    </row>
    <row r="26" spans="3:12" ht="13.5" thickBot="1">
      <c r="C26" t="s">
        <v>110</v>
      </c>
      <c r="D26" s="398" t="s">
        <v>226</v>
      </c>
      <c r="E26" s="399"/>
      <c r="F26" s="399"/>
    </row>
    <row r="29" spans="3:12">
      <c r="C29" t="s">
        <v>111</v>
      </c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5">
    <mergeCell ref="G1:H1"/>
    <mergeCell ref="C2:F2"/>
    <mergeCell ref="G2:H2"/>
    <mergeCell ref="D4:I4"/>
    <mergeCell ref="G6:G7"/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C8:D8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Харитонова</cp:lastModifiedBy>
  <cp:lastPrinted>2014-01-15T04:55:31Z</cp:lastPrinted>
  <dcterms:created xsi:type="dcterms:W3CDTF">2010-01-18T10:32:59Z</dcterms:created>
  <dcterms:modified xsi:type="dcterms:W3CDTF">2014-04-24T10:52:15Z</dcterms:modified>
</cp:coreProperties>
</file>